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Лист1" sheetId="1" r:id="rId1"/>
    <sheet name="Исходные_данные" sheetId="2" state="hidden" r:id="rId2"/>
  </sheets>
  <definedNames>
    <definedName name="BUDGET1_2011">'Лист1'!$L$6</definedName>
    <definedName name="BUDGET2_2011">'Лист1'!$L$7</definedName>
    <definedName name="cbux">'Лист1'!$B$159</definedName>
    <definedName name="CDOLG">'Лист1'!$B$161</definedName>
    <definedName name="CRUK">'Лист1'!$G$161</definedName>
    <definedName name="DATA">'Лист1'!$A$5</definedName>
    <definedName name="DATA1">'Лист1'!$J$5</definedName>
    <definedName name="DATA2">'Лист1'!$A$165</definedName>
    <definedName name="GBUX">'Лист1'!$B$156</definedName>
    <definedName name="ISP">'Лист1'!$G$163</definedName>
    <definedName name="ISPDOLG">'Лист1'!$B$163</definedName>
    <definedName name="ISPTEL">'Лист1'!$I$163</definedName>
    <definedName name="OKATO">'Лист1'!$J$8</definedName>
    <definedName name="OKEI">'Лист1'!$J$13</definedName>
    <definedName name="OKPO">'Лист1'!$J$6</definedName>
    <definedName name="OKUD">'Лист1'!$J$4</definedName>
    <definedName name="OPOD">'Лист1'!$J$7</definedName>
    <definedName name="OPODN">'Лист1'!$B$7</definedName>
    <definedName name="ORG">'Лист1'!$B$6</definedName>
    <definedName name="ORG_FULLNAME">'Лист1'!$L$8</definedName>
    <definedName name="ORG_SHORTNAME">'Лист1'!$L$10</definedName>
    <definedName name="PUCH">'Лист1'!$B$9</definedName>
    <definedName name="PUCHBK">'Лист1'!$J$10</definedName>
    <definedName name="PUCHOKPO">'Лист1'!$J$9</definedName>
    <definedName name="RUK">'Лист1'!$B$153</definedName>
    <definedName name="TELO">'Лист1'!$21:$150</definedName>
    <definedName name="UCHRED">'Лист1'!$B$8</definedName>
    <definedName name="VFIN">'Лист1'!$B$11</definedName>
    <definedName name="VFINOKATO">'Лист1'!$J$11</definedName>
    <definedName name="ИНН">'Лист1'!$L$3</definedName>
    <definedName name="КОДУБП">'Лист1'!$L$5</definedName>
    <definedName name="КПП">'Лист1'!$L$4</definedName>
    <definedName name="_xlnm.Print_Area" localSheetId="0">'Лист1'!$A$1:$O$165</definedName>
    <definedName name="ПрПер">'Лист1'!$L$9</definedName>
  </definedNames>
  <calcPr fullCalcOnLoad="1"/>
</workbook>
</file>

<file path=xl/sharedStrings.xml><?xml version="1.0" encoding="utf-8"?>
<sst xmlns="http://schemas.openxmlformats.org/spreadsheetml/2006/main" count="625" uniqueCount="351">
  <si>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</si>
  <si>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</si>
  <si>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</si>
  <si>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</si>
  <si>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</si>
  <si>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</si>
  <si>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</si>
  <si>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</si>
  <si>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</si>
  <si>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</si>
  <si>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</si>
  <si>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</si>
  <si>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</si>
  <si>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</si>
  <si>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</si>
  <si>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</si>
  <si>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</si>
  <si>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 xml:space="preserve"> Руководитель   __________________</t>
  </si>
  <si>
    <t>Руководитель финансово-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</si>
  <si>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</si>
  <si>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</si>
  <si>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</si>
  <si>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</si>
  <si>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</si>
  <si>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</si>
  <si>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</si>
  <si>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</si>
  <si>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</si>
  <si>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</si>
  <si>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</si>
  <si>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</si>
  <si>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</si>
  <si>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</si>
  <si>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</si>
  <si>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                                  (подпись)                                           (расшифровка подписи)</t>
  </si>
  <si>
    <t>экономической службы        ____________________   ________________________</t>
  </si>
  <si>
    <t xml:space="preserve">Изменение остатков по внутренним расчетам </t>
  </si>
  <si>
    <t>9</t>
  </si>
  <si>
    <t xml:space="preserve">                (подпись)                           (расшифровка подписи)</t>
  </si>
  <si>
    <t xml:space="preserve">              по ОКПО</t>
  </si>
  <si>
    <t xml:space="preserve">   Форма по ОКУД</t>
  </si>
  <si>
    <t xml:space="preserve">                    Дата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</si>
  <si>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</si>
  <si>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</si>
  <si>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</si>
  <si>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</si>
  <si>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>ОТЧЕТ  ОБ  ИСПОЛНЕНИИ УЧРЕЖДЕНИЕМ ПЛАНА ЕГО</t>
  </si>
  <si>
    <t>ФИНАНСОВО-ХОЗЯЙСТВЕННОЙ ДЕЯТЕЛЬНОСТИ</t>
  </si>
  <si>
    <t>Наименование органа, осуществляющего</t>
  </si>
  <si>
    <t>полномочия учредителя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</si>
  <si>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</si>
  <si>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</si>
  <si>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</si>
  <si>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</si>
  <si>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</si>
  <si>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</si>
  <si>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</si>
  <si>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</si>
  <si>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</si>
  <si>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Доходы от собственности</t>
  </si>
  <si>
    <t>030</t>
  </si>
  <si>
    <t>120</t>
  </si>
  <si>
    <t xml:space="preserve">   Доходы от оказания платных услуг (работ)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</si>
  <si>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</si>
  <si>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</si>
  <si>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</si>
  <si>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</si>
  <si>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</si>
  <si>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</si>
  <si>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</si>
  <si>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</si>
  <si>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</si>
  <si>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</si>
  <si>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</si>
  <si>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</si>
  <si>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 xml:space="preserve">   Доходы от операций с активами</t>
  </si>
  <si>
    <t>090</t>
  </si>
  <si>
    <t>170</t>
  </si>
  <si>
    <t>171</t>
  </si>
  <si>
    <t>172</t>
  </si>
  <si>
    <t xml:space="preserve">                           из них:</t>
  </si>
  <si>
    <t>173</t>
  </si>
  <si>
    <t xml:space="preserve">   Прочие доходы</t>
  </si>
  <si>
    <t>100</t>
  </si>
  <si>
    <t>180</t>
  </si>
  <si>
    <t>101</t>
  </si>
  <si>
    <t>102</t>
  </si>
  <si>
    <t>103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</si>
  <si>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</si>
  <si>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</si>
  <si>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от аренды активов</t>
  </si>
  <si>
    <t xml:space="preserve">                     Форма 0503737  с.2</t>
  </si>
  <si>
    <t xml:space="preserve">Код </t>
  </si>
  <si>
    <t>анали-</t>
  </si>
  <si>
    <t>тики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</si>
  <si>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</si>
  <si>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</si>
  <si>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</si>
  <si>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</si>
  <si>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</si>
  <si>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</si>
  <si>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</si>
  <si>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</si>
  <si>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</si>
  <si>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</si>
  <si>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</si>
  <si>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</si>
  <si>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</si>
  <si>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</si>
  <si>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</si>
  <si>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</si>
  <si>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</si>
  <si>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</si>
  <si>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</si>
  <si>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 xml:space="preserve">   Обслуживание долговых обязательств</t>
  </si>
  <si>
    <t>190</t>
  </si>
  <si>
    <t>230</t>
  </si>
  <si>
    <t>191</t>
  </si>
  <si>
    <t>231</t>
  </si>
  <si>
    <t>192</t>
  </si>
  <si>
    <t>232</t>
  </si>
  <si>
    <t>Приобретение работ, услуг</t>
  </si>
  <si>
    <t>арендная плата за пользование имуществом</t>
  </si>
  <si>
    <t>заработная плата</t>
  </si>
  <si>
    <t xml:space="preserve">прочие выплаты </t>
  </si>
  <si>
    <t>начисления на выплаты по оплате труда</t>
  </si>
  <si>
    <t xml:space="preserve">                   в том числе: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</si>
  <si>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</si>
  <si>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</si>
  <si>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</si>
  <si>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</si>
  <si>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</si>
  <si>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</si>
  <si>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</si>
  <si>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 xml:space="preserve">   Безвозмездные перечисления организациям</t>
  </si>
  <si>
    <t>240</t>
  </si>
  <si>
    <t>241</t>
  </si>
  <si>
    <t>242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</si>
  <si>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</si>
  <si>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</si>
  <si>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 xml:space="preserve">                     Форма 0503737  с.3</t>
  </si>
  <si>
    <t xml:space="preserve">   Безвозмездные перечисления бюджетам</t>
  </si>
  <si>
    <t>250</t>
  </si>
  <si>
    <t>252</t>
  </si>
  <si>
    <t>233</t>
  </si>
  <si>
    <t>253</t>
  </si>
  <si>
    <t xml:space="preserve">   Социальное обеспечение</t>
  </si>
  <si>
    <t>260</t>
  </si>
  <si>
    <t>262</t>
  </si>
  <si>
    <t>243</t>
  </si>
  <si>
    <t>263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</si>
  <si>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</si>
  <si>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</si>
  <si>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</si>
  <si>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</si>
  <si>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270</t>
  </si>
  <si>
    <t>261</t>
  </si>
  <si>
    <t>271</t>
  </si>
  <si>
    <t>264</t>
  </si>
  <si>
    <t>272</t>
  </si>
  <si>
    <t>273</t>
  </si>
  <si>
    <t xml:space="preserve">   Прочие расходы</t>
  </si>
  <si>
    <t>290</t>
  </si>
  <si>
    <t>310</t>
  </si>
  <si>
    <t>300</t>
  </si>
  <si>
    <t xml:space="preserve">Расходы по приобретению нефинансовых активов </t>
  </si>
  <si>
    <t xml:space="preserve">основных средств </t>
  </si>
  <si>
    <t>нематериальных активов</t>
  </si>
  <si>
    <t>непроизведенных активов</t>
  </si>
  <si>
    <t>материальных запасов</t>
  </si>
  <si>
    <t>320</t>
  </si>
  <si>
    <t>330</t>
  </si>
  <si>
    <t>340</t>
  </si>
  <si>
    <t>Форма 0503737 с.4</t>
  </si>
  <si>
    <t>субсидии на выполнение государственного (муниципального) задания</t>
  </si>
  <si>
    <t xml:space="preserve">субсдии на иные цели </t>
  </si>
  <si>
    <t>бюджетные инвестиции</t>
  </si>
  <si>
    <t>иные доходы</t>
  </si>
  <si>
    <t>104</t>
  </si>
  <si>
    <t>Доходы от штрафов, пеней, иных сумм принудительного изъятия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</si>
  <si>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</si>
  <si>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</si>
  <si>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</si>
  <si>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Расходы по приобретению финансовых активов </t>
  </si>
  <si>
    <t>ценных бумаг, кроме акций и иных форм участия в капитале</t>
  </si>
  <si>
    <t>530</t>
  </si>
  <si>
    <t>акций и иных форм участия в капитале</t>
  </si>
  <si>
    <t>иных финансовых активов</t>
  </si>
  <si>
    <t>550</t>
  </si>
  <si>
    <t>092</t>
  </si>
  <si>
    <t>096</t>
  </si>
  <si>
    <t xml:space="preserve">выплаты по предоставлению займов (ссуд) </t>
  </si>
  <si>
    <t>поступления от погашения займов (ссуд)</t>
  </si>
  <si>
    <t>поступления заимствований от резидентов</t>
  </si>
  <si>
    <t>погашение заимствований от нерезидентов</t>
  </si>
  <si>
    <t>521</t>
  </si>
  <si>
    <t>525</t>
  </si>
  <si>
    <t>540</t>
  </si>
  <si>
    <t>640</t>
  </si>
  <si>
    <t>810</t>
  </si>
  <si>
    <r>
      <t>Доходы</t>
    </r>
    <r>
      <rPr>
        <sz val="8"/>
        <rFont val="Arial Cyr"/>
        <family val="0"/>
      </rPr>
      <t xml:space="preserve"> - всего</t>
    </r>
  </si>
  <si>
    <r>
      <t>Расходы</t>
    </r>
    <r>
      <rPr>
        <sz val="8"/>
        <rFont val="Arial Cyr"/>
        <family val="0"/>
      </rPr>
      <t xml:space="preserve"> - всего</t>
    </r>
  </si>
  <si>
    <t xml:space="preserve">Внутренние источники </t>
  </si>
  <si>
    <t>Внешние источники</t>
  </si>
  <si>
    <t xml:space="preserve">                            из них:</t>
  </si>
  <si>
    <t xml:space="preserve">                     из них:</t>
  </si>
  <si>
    <t>510</t>
  </si>
  <si>
    <t>610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</si>
  <si>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</si>
  <si>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</si>
  <si>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</si>
  <si>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</si>
  <si>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</si>
  <si>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</si>
  <si>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</si>
  <si>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</si>
  <si>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</si>
  <si>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</si>
  <si>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</si>
  <si>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</si>
  <si>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</si>
  <si>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</si>
  <si>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</si>
  <si>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</si>
  <si>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526</t>
  </si>
  <si>
    <t>621</t>
  </si>
  <si>
    <t>625</t>
  </si>
  <si>
    <t>626</t>
  </si>
  <si>
    <t xml:space="preserve">Главный бухгалтер         ________________  </t>
  </si>
  <si>
    <t xml:space="preserve">                                       (подпись)                               (расшифровка подписи)</t>
  </si>
  <si>
    <t>031</t>
  </si>
  <si>
    <t>*</t>
  </si>
  <si>
    <t>**</t>
  </si>
  <si>
    <t>2+030+040+050+060+090+100</t>
  </si>
  <si>
    <t>1+062+063</t>
  </si>
  <si>
    <t>2+160+170+190+210+230+240+250+260+270</t>
  </si>
  <si>
    <t>1+161+162+163</t>
  </si>
  <si>
    <t>1+171+172+173+174+175+176</t>
  </si>
  <si>
    <t>1+191+192</t>
  </si>
  <si>
    <t>1+211+212</t>
  </si>
  <si>
    <t>1+232+233</t>
  </si>
  <si>
    <t>1+242+243</t>
  </si>
  <si>
    <t>1+261+262+263+264</t>
  </si>
  <si>
    <t>1+271+272+273</t>
  </si>
  <si>
    <t>3+010-200</t>
  </si>
  <si>
    <t>1+521+522+523+524+525+526</t>
  </si>
  <si>
    <t>1+621+622+623+624+625+626</t>
  </si>
  <si>
    <t>1+710+720</t>
  </si>
  <si>
    <t>1+831+832</t>
  </si>
  <si>
    <t>*4</t>
  </si>
  <si>
    <t>*5</t>
  </si>
  <si>
    <t>*6</t>
  </si>
  <si>
    <t>1+100-101-102-103</t>
  </si>
  <si>
    <t>*3</t>
  </si>
  <si>
    <t>Учреждение</t>
  </si>
  <si>
    <t>Учредитель</t>
  </si>
  <si>
    <t>Обособленное подразделение</t>
  </si>
  <si>
    <t>от выбытий основных средств</t>
  </si>
  <si>
    <t>410</t>
  </si>
  <si>
    <t>от выбытий нематериальных активов</t>
  </si>
  <si>
    <t>093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</si>
  <si>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</si>
  <si>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</si>
  <si>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</si>
  <si>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</si>
  <si>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</si>
  <si>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</si>
  <si>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</si>
  <si>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</si>
  <si>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</si>
  <si>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</si>
  <si>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</si>
  <si>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</si>
  <si>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</si>
  <si>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527</t>
  </si>
  <si>
    <t>528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</si>
  <si>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</si>
  <si>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</si>
  <si>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</si>
  <si>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</si>
  <si>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</si>
  <si>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</si>
  <si>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              (наименование, ОГРН, ИНН,КПП, местонахождение )</t>
  </si>
  <si>
    <t>Централизованная бухгалтерия</t>
  </si>
  <si>
    <t xml:space="preserve">Руководитель </t>
  </si>
  <si>
    <t>(уполномоченное лицо)</t>
  </si>
  <si>
    <t xml:space="preserve">  (должность)                            (подпись)                             (расшифровка подписи)</t>
  </si>
  <si>
    <t xml:space="preserve">                                                                                                           (должность)                        (подпись)                   (расшифровка подписи)            (телефон, e-mail)</t>
  </si>
  <si>
    <t xml:space="preserve">Исполнитель  </t>
  </si>
  <si>
    <t>1+092+093+094+095+096+097+098</t>
  </si>
  <si>
    <t>1+731+732</t>
  </si>
  <si>
    <t>1+821+822</t>
  </si>
  <si>
    <t>,</t>
  </si>
  <si>
    <t xml:space="preserve"> курсовая разница</t>
  </si>
  <si>
    <t>погашение заимствований от резидентов</t>
  </si>
  <si>
    <t>2+520+620+700+820+830+730</t>
  </si>
  <si>
    <t>Исходные данные формы и реквизиты организации</t>
  </si>
  <si>
    <t>Наименование реквизита</t>
  </si>
  <si>
    <t>Значение</t>
  </si>
  <si>
    <t>Имя метки/диапазона</t>
  </si>
  <si>
    <t>Описание</t>
  </si>
  <si>
    <t>Ограничения</t>
  </si>
  <si>
    <t xml:space="preserve">Используется при выгрузке в XML </t>
  </si>
  <si>
    <t>Форма по ОКУД</t>
  </si>
  <si>
    <t>Да</t>
  </si>
  <si>
    <t>Дата генерации отчета (DATA2)</t>
  </si>
  <si>
    <t>Стартовая дата (DATA) Лист1</t>
  </si>
  <si>
    <t>Используется для генерации имени файла</t>
  </si>
  <si>
    <t>Дата в блоке начальных кодов (DATA1)</t>
  </si>
  <si>
    <t>Нет</t>
  </si>
  <si>
    <t>Признак периода</t>
  </si>
  <si>
    <t>1-12 - месячная; 13 - квартальная; 14 - полугодовая; 15 - 9-ти месячная; 16 - годовая</t>
  </si>
  <si>
    <t>число от 1 до 16</t>
  </si>
  <si>
    <t>ОКАТО организации</t>
  </si>
  <si>
    <t>11 символов</t>
  </si>
  <si>
    <t>ОКАТО учредителя</t>
  </si>
  <si>
    <t>ОКАТО бюджета</t>
  </si>
  <si>
    <t>8 символов</t>
  </si>
  <si>
    <t>КВД (Лист1)</t>
  </si>
  <si>
    <t>число от 1 до 7</t>
  </si>
  <si>
    <t>3 символа</t>
  </si>
  <si>
    <t>Организация (полное наименование)</t>
  </si>
  <si>
    <t>Организация (краткое наименование)</t>
  </si>
  <si>
    <t>не более 160 символов</t>
  </si>
  <si>
    <t>ИНН</t>
  </si>
  <si>
    <t>10 символов</t>
  </si>
  <si>
    <t>КПП</t>
  </si>
  <si>
    <t>9 символов</t>
  </si>
  <si>
    <t>ОКЕИ</t>
  </si>
  <si>
    <t>ОКПО</t>
  </si>
  <si>
    <t>Код УБП</t>
  </si>
  <si>
    <t>5 символов</t>
  </si>
  <si>
    <t>на 01  октября 2013 года</t>
  </si>
  <si>
    <t>01.10.2013</t>
  </si>
  <si>
    <t>02  октября 2013 года</t>
  </si>
  <si>
    <t>МОУ начальная общеобразовательная школа № 11</t>
  </si>
  <si>
    <t>школа 11</t>
  </si>
  <si>
    <t>70815815</t>
  </si>
  <si>
    <t>7420007869</t>
  </si>
  <si>
    <t>75458000000</t>
  </si>
  <si>
    <t>15</t>
  </si>
  <si>
    <t>Управление образования администрации Чебаркульского городского округа</t>
  </si>
  <si>
    <t>441</t>
  </si>
  <si>
    <t xml:space="preserve">  / </t>
  </si>
  <si>
    <t>Администратор системы</t>
  </si>
  <si>
    <t>ПРОКОПЬЕВА О.В.</t>
  </si>
  <si>
    <t>СТАРОВА Н.В.</t>
  </si>
  <si>
    <t xml:space="preserve">ЦЕЛИВАЯ СУБСИДИЯ НА ИНЫЕ ЦЕЛИ </t>
  </si>
  <si>
    <t>-423,25</t>
  </si>
  <si>
    <t>423,25</t>
  </si>
  <si>
    <t>0,00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</si>
</sst>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b/>
      <sz val="14"/>
      <name val="Arial Cyr"/>
      <family val="0"/>
    </font>
    <font>
      <b/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2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 horizontal="left" wrapText="1" indent="2"/>
    </xf>
    <xf numFmtId="0" fontId="4" fillId="0" borderId="30" xfId="0" applyFont="1" applyBorder="1" applyAlignment="1">
      <alignment horizontal="left" wrapText="1" indent="2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15" borderId="0" xfId="0" applyFill="1" applyAlignment="1">
      <alignment/>
    </xf>
    <xf numFmtId="49" fontId="4" fillId="15" borderId="24" xfId="0" applyNumberFormat="1" applyFont="1" applyFill="1" applyBorder="1" applyAlignment="1">
      <alignment horizontal="center" wrapText="1"/>
    </xf>
    <xf numFmtId="49" fontId="4" fillId="15" borderId="27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31" xfId="0" applyFont="1" applyBorder="1" applyAlignment="1">
      <alignment horizontal="left" wrapText="1" indent="2"/>
    </xf>
    <xf numFmtId="49" fontId="4" fillId="15" borderId="26" xfId="0" applyNumberFormat="1" applyFont="1" applyFill="1" applyBorder="1" applyAlignment="1">
      <alignment horizontal="center" wrapText="1"/>
    </xf>
    <xf numFmtId="0" fontId="9" fillId="0" borderId="32" xfId="0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15" borderId="34" xfId="0" applyNumberFormat="1" applyFont="1" applyFill="1" applyBorder="1" applyAlignment="1">
      <alignment horizontal="center" wrapText="1"/>
    </xf>
    <xf numFmtId="49" fontId="4" fillId="15" borderId="18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 indent="2"/>
    </xf>
    <xf numFmtId="0" fontId="4" fillId="0" borderId="29" xfId="0" applyFont="1" applyBorder="1" applyAlignment="1">
      <alignment horizontal="left" wrapText="1" indent="2"/>
    </xf>
    <xf numFmtId="49" fontId="4" fillId="0" borderId="3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 inden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wrapText="1" indent="2"/>
    </xf>
    <xf numFmtId="0" fontId="4" fillId="0" borderId="41" xfId="0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 indent="3"/>
    </xf>
    <xf numFmtId="49" fontId="4" fillId="0" borderId="43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left" wrapText="1" indent="3"/>
    </xf>
    <xf numFmtId="0" fontId="4" fillId="15" borderId="32" xfId="0" applyFont="1" applyFill="1" applyBorder="1" applyAlignment="1">
      <alignment horizontal="left" wrapText="1" indent="3"/>
    </xf>
    <xf numFmtId="0" fontId="5" fillId="0" borderId="44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 indent="1"/>
    </xf>
    <xf numFmtId="49" fontId="4" fillId="0" borderId="28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2" fontId="4" fillId="0" borderId="34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4" fillId="0" borderId="45" xfId="0" applyNumberFormat="1" applyFont="1" applyBorder="1" applyAlignment="1">
      <alignment horizontal="right"/>
    </xf>
    <xf numFmtId="2" fontId="4" fillId="0" borderId="46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47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48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49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50" xfId="0" applyNumberFormat="1" applyFont="1" applyBorder="1" applyAlignment="1">
      <alignment horizontal="right"/>
    </xf>
    <xf numFmtId="2" fontId="4" fillId="0" borderId="51" xfId="0" applyNumberFormat="1" applyFont="1" applyBorder="1" applyAlignment="1">
      <alignment horizontal="right"/>
    </xf>
    <xf numFmtId="2" fontId="4" fillId="0" borderId="52" xfId="0" applyNumberFormat="1" applyFont="1" applyBorder="1" applyAlignment="1">
      <alignment horizontal="right"/>
    </xf>
    <xf numFmtId="2" fontId="4" fillId="15" borderId="34" xfId="0" applyNumberFormat="1" applyFont="1" applyFill="1" applyBorder="1" applyAlignment="1">
      <alignment horizontal="right"/>
    </xf>
    <xf numFmtId="2" fontId="4" fillId="15" borderId="21" xfId="0" applyNumberFormat="1" applyFont="1" applyFill="1" applyBorder="1" applyAlignment="1">
      <alignment horizontal="right"/>
    </xf>
    <xf numFmtId="2" fontId="4" fillId="15" borderId="46" xfId="0" applyNumberFormat="1" applyFont="1" applyFill="1" applyBorder="1" applyAlignment="1">
      <alignment horizontal="right"/>
    </xf>
    <xf numFmtId="2" fontId="4" fillId="15" borderId="19" xfId="0" applyNumberFormat="1" applyFont="1" applyFill="1" applyBorder="1" applyAlignment="1">
      <alignment horizontal="right"/>
    </xf>
    <xf numFmtId="2" fontId="4" fillId="15" borderId="47" xfId="0" applyNumberFormat="1" applyFont="1" applyFill="1" applyBorder="1" applyAlignment="1">
      <alignment horizontal="right"/>
    </xf>
    <xf numFmtId="2" fontId="4" fillId="0" borderId="50" xfId="0" applyNumberFormat="1" applyFont="1" applyFill="1" applyBorder="1" applyAlignment="1">
      <alignment horizontal="right"/>
    </xf>
    <xf numFmtId="2" fontId="4" fillId="0" borderId="47" xfId="0" applyNumberFormat="1" applyFont="1" applyFill="1" applyBorder="1" applyAlignment="1">
      <alignment horizontal="right"/>
    </xf>
    <xf numFmtId="2" fontId="4" fillId="0" borderId="49" xfId="0" applyNumberFormat="1" applyFont="1" applyFill="1" applyBorder="1" applyAlignment="1">
      <alignment horizontal="right"/>
    </xf>
    <xf numFmtId="2" fontId="4" fillId="0" borderId="2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0" fillId="15" borderId="0" xfId="0" applyNumberFormat="1" applyFill="1" applyAlignment="1">
      <alignment/>
    </xf>
    <xf numFmtId="49" fontId="4" fillId="0" borderId="34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15" borderId="34" xfId="0" applyNumberFormat="1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"/>
    </xf>
    <xf numFmtId="49" fontId="4" fillId="15" borderId="46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0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 indent="3"/>
    </xf>
    <xf numFmtId="49" fontId="4" fillId="0" borderId="3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right"/>
    </xf>
    <xf numFmtId="49" fontId="4" fillId="0" borderId="46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12" fillId="18" borderId="14" xfId="0" applyNumberFormat="1" applyFont="1" applyFill="1" applyBorder="1" applyAlignment="1">
      <alignment horizontal="center"/>
    </xf>
    <xf numFmtId="49" fontId="12" fillId="18" borderId="14" xfId="0" applyNumberFormat="1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left" vertical="center" wrapText="1"/>
    </xf>
    <xf numFmtId="0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vertical="center" wrapText="1"/>
    </xf>
    <xf numFmtId="49" fontId="0" fillId="0" borderId="28" xfId="0" applyNumberFormat="1" applyFont="1" applyFill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left" vertical="center" wrapText="1"/>
    </xf>
    <xf numFmtId="0" fontId="0" fillId="0" borderId="28" xfId="0" applyNumberFormat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56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4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4" fillId="0" borderId="22" xfId="0" applyNumberFormat="1" applyFont="1" applyFill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4" fillId="0" borderId="60" xfId="0" applyNumberFormat="1" applyFont="1" applyBorder="1" applyAlignment="1">
      <alignment horizontal="left"/>
    </xf>
    <xf numFmtId="49" fontId="0" fillId="0" borderId="60" xfId="0" applyNumberForma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3" displayName="Список13" ref="A2:F33" totalsRowShown="0">
  <autoFilter ref="A2:F33"/>
  <tableColumns count="6">
    <tableColumn id="1" name="Наименование реквизита"/>
    <tableColumn id="2" name="Значение"/>
    <tableColumn id="4" name="Имя метки/диапазона"/>
    <tableColumn id="5" name="Описание"/>
    <tableColumn id="7" name="Ограничения"/>
    <tableColumn id="6" name="Используется при выгрузке в XML 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67"/>
  <sheetViews>
    <sheetView showGridLines="0" tabSelected="1" view="pageBreakPreview" zoomScaleSheetLayoutView="100" zoomScalePageLayoutView="0" workbookViewId="0" topLeftCell="A155">
      <selection activeCell="J1" sqref="A1:J165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1.875" style="2" customWidth="1"/>
    <col min="5" max="5" width="10.75390625" style="1" customWidth="1"/>
    <col min="6" max="6" width="10.375" style="1" customWidth="1"/>
    <col min="7" max="7" width="11.375" style="1" customWidth="1"/>
    <col min="8" max="8" width="11.125" style="1" customWidth="1"/>
    <col min="9" max="9" width="14.00390625" style="1" customWidth="1"/>
    <col min="10" max="10" width="14.125" style="0" customWidth="1"/>
    <col min="11" max="11" width="9.125" style="0" hidden="1" customWidth="1"/>
  </cols>
  <sheetData>
    <row r="1" spans="1:15" ht="16.5" customHeight="1">
      <c r="A1" s="214" t="s">
        <v>46</v>
      </c>
      <c r="B1" s="215"/>
      <c r="C1" s="215"/>
      <c r="D1" s="215"/>
      <c r="E1" s="215"/>
      <c r="F1" s="215"/>
      <c r="G1" s="215"/>
      <c r="H1" s="215"/>
      <c r="I1" s="215"/>
      <c r="J1" s="3"/>
      <c r="L1" s="1"/>
      <c r="M1" s="1"/>
      <c r="N1" s="1"/>
      <c r="O1" s="1"/>
    </row>
    <row r="2" spans="1:15" ht="15" customHeight="1">
      <c r="A2" s="214" t="s">
        <v>47</v>
      </c>
      <c r="B2" s="216"/>
      <c r="C2" s="216"/>
      <c r="D2" s="216"/>
      <c r="E2" s="216"/>
      <c r="F2" s="216"/>
      <c r="G2" s="216"/>
      <c r="H2" s="216"/>
      <c r="I2" s="216"/>
      <c r="L2" s="1"/>
      <c r="M2" s="1"/>
      <c r="N2" s="1"/>
      <c r="O2" s="1"/>
    </row>
    <row r="3" spans="1:15" ht="13.5" customHeight="1" thickBot="1">
      <c r="A3" s="214"/>
      <c r="B3" s="215"/>
      <c r="C3" s="215"/>
      <c r="D3" s="215"/>
      <c r="E3" s="215"/>
      <c r="F3" s="215"/>
      <c r="G3" s="215"/>
      <c r="H3" s="215"/>
      <c r="I3" s="215"/>
      <c r="J3" s="23" t="s">
        <v>4</v>
      </c>
      <c r="L3" s="1" t="s">
        <v>338</v>
      </c>
      <c r="M3" s="1"/>
      <c r="N3" s="1"/>
      <c r="O3" s="1"/>
    </row>
    <row r="4" spans="2:15" ht="13.5" customHeight="1">
      <c r="B4" s="13"/>
      <c r="C4" s="13"/>
      <c r="D4" s="13"/>
      <c r="E4" s="13"/>
      <c r="F4" s="13"/>
      <c r="G4" s="13"/>
      <c r="H4" s="13"/>
      <c r="I4" s="11" t="s">
        <v>40</v>
      </c>
      <c r="J4" s="181" t="s">
        <v>45</v>
      </c>
      <c r="L4" s="1"/>
      <c r="M4" s="1"/>
      <c r="N4" s="1"/>
      <c r="O4" s="1"/>
    </row>
    <row r="5" spans="1:15" ht="13.5" customHeight="1">
      <c r="A5" s="219" t="s">
        <v>332</v>
      </c>
      <c r="B5" s="219"/>
      <c r="C5" s="219"/>
      <c r="D5" s="219"/>
      <c r="E5" s="219"/>
      <c r="F5" s="219"/>
      <c r="G5" s="219"/>
      <c r="H5" s="219"/>
      <c r="I5" s="11" t="s">
        <v>41</v>
      </c>
      <c r="J5" s="138" t="s">
        <v>333</v>
      </c>
      <c r="L5" s="1"/>
      <c r="M5" s="1"/>
      <c r="N5" s="1"/>
      <c r="O5" s="1"/>
    </row>
    <row r="6" spans="1:15" s="58" customFormat="1" ht="12" customHeight="1">
      <c r="A6" s="57" t="s">
        <v>254</v>
      </c>
      <c r="B6" s="220" t="s">
        <v>335</v>
      </c>
      <c r="C6" s="221"/>
      <c r="D6" s="221"/>
      <c r="E6" s="221"/>
      <c r="F6" s="221"/>
      <c r="G6" s="221"/>
      <c r="H6" s="221"/>
      <c r="I6" s="64" t="s">
        <v>39</v>
      </c>
      <c r="J6" s="139" t="s">
        <v>337</v>
      </c>
      <c r="L6" s="180" t="s">
        <v>339</v>
      </c>
      <c r="M6" s="180"/>
      <c r="N6" s="180"/>
      <c r="O6" s="180"/>
    </row>
    <row r="7" spans="1:15" s="58" customFormat="1" ht="12" customHeight="1">
      <c r="A7" s="160" t="s">
        <v>256</v>
      </c>
      <c r="B7" s="227"/>
      <c r="C7" s="227"/>
      <c r="D7" s="227"/>
      <c r="E7" s="227"/>
      <c r="F7" s="227"/>
      <c r="G7" s="227"/>
      <c r="H7" s="227"/>
      <c r="I7" s="228"/>
      <c r="J7" s="139"/>
      <c r="L7" s="180"/>
      <c r="M7" s="180"/>
      <c r="N7" s="180"/>
      <c r="O7" s="180"/>
    </row>
    <row r="8" spans="1:15" s="58" customFormat="1" ht="11.25" customHeight="1">
      <c r="A8" s="57" t="s">
        <v>255</v>
      </c>
      <c r="B8" s="222" t="s">
        <v>341</v>
      </c>
      <c r="C8" s="223"/>
      <c r="D8" s="223"/>
      <c r="E8" s="223"/>
      <c r="F8" s="223"/>
      <c r="G8" s="223"/>
      <c r="H8" s="223"/>
      <c r="I8" s="62" t="s">
        <v>50</v>
      </c>
      <c r="J8" s="139" t="s">
        <v>339</v>
      </c>
      <c r="L8" s="180" t="s">
        <v>335</v>
      </c>
      <c r="M8" s="180"/>
      <c r="N8" s="180"/>
      <c r="O8" s="180"/>
    </row>
    <row r="9" spans="1:15" ht="12.75" customHeight="1">
      <c r="A9" s="12" t="s">
        <v>48</v>
      </c>
      <c r="B9" s="224"/>
      <c r="C9" s="225"/>
      <c r="D9" s="225"/>
      <c r="E9" s="225"/>
      <c r="F9" s="225"/>
      <c r="G9" s="225"/>
      <c r="H9" s="225"/>
      <c r="I9" s="63" t="s">
        <v>51</v>
      </c>
      <c r="J9" s="140"/>
      <c r="L9" s="1" t="s">
        <v>340</v>
      </c>
      <c r="M9" s="1"/>
      <c r="N9" s="1"/>
      <c r="O9" s="1"/>
    </row>
    <row r="10" spans="1:15" ht="10.5" customHeight="1">
      <c r="A10" s="12" t="s">
        <v>49</v>
      </c>
      <c r="B10" s="221"/>
      <c r="C10" s="221"/>
      <c r="D10" s="221"/>
      <c r="E10" s="221"/>
      <c r="F10" s="221"/>
      <c r="G10" s="221"/>
      <c r="H10" s="221"/>
      <c r="I10" s="63" t="s">
        <v>52</v>
      </c>
      <c r="J10" s="140" t="s">
        <v>342</v>
      </c>
      <c r="L10" s="1" t="s">
        <v>336</v>
      </c>
      <c r="M10" s="1"/>
      <c r="N10" s="1"/>
      <c r="O10" s="1"/>
    </row>
    <row r="11" spans="1:15" ht="17.25" customHeight="1">
      <c r="A11" s="12" t="s">
        <v>217</v>
      </c>
      <c r="B11" s="226" t="s">
        <v>347</v>
      </c>
      <c r="C11" s="223"/>
      <c r="D11" s="223"/>
      <c r="E11" s="223"/>
      <c r="F11" s="223"/>
      <c r="G11" s="223"/>
      <c r="H11" s="223"/>
      <c r="I11" s="63"/>
      <c r="J11" s="140" t="s">
        <v>3</v>
      </c>
      <c r="L11" s="1"/>
      <c r="M11" s="1"/>
      <c r="N11" s="1"/>
      <c r="O11" s="1"/>
    </row>
    <row r="12" spans="1:15" ht="13.5" customHeight="1">
      <c r="A12" s="12" t="s">
        <v>33</v>
      </c>
      <c r="B12" s="12"/>
      <c r="C12" s="12"/>
      <c r="D12" s="12"/>
      <c r="E12" s="11"/>
      <c r="F12" s="11"/>
      <c r="G12" s="11"/>
      <c r="H12" s="11"/>
      <c r="I12" s="12"/>
      <c r="J12" s="140"/>
      <c r="L12" s="1"/>
      <c r="M12" s="1"/>
      <c r="N12" s="1"/>
      <c r="O12" s="1"/>
    </row>
    <row r="13" spans="1:15" ht="13.5" customHeight="1" thickBot="1">
      <c r="A13" s="12" t="s">
        <v>1</v>
      </c>
      <c r="B13" s="12"/>
      <c r="C13" s="12"/>
      <c r="D13" s="12"/>
      <c r="E13" s="11"/>
      <c r="F13" s="11"/>
      <c r="G13" s="11"/>
      <c r="H13" s="11"/>
      <c r="I13" s="12" t="s">
        <v>16</v>
      </c>
      <c r="J13" s="182" t="s">
        <v>0</v>
      </c>
      <c r="L13" s="1"/>
      <c r="M13" s="1"/>
      <c r="N13" s="1"/>
      <c r="O13" s="1"/>
    </row>
    <row r="14" spans="2:15" ht="12.75" customHeight="1">
      <c r="B14" s="34"/>
      <c r="C14" s="34"/>
      <c r="D14" s="34" t="s">
        <v>180</v>
      </c>
      <c r="E14" s="11"/>
      <c r="G14" s="11"/>
      <c r="H14" s="11"/>
      <c r="I14" s="11"/>
      <c r="J14" s="21"/>
      <c r="L14" s="1"/>
      <c r="M14" s="1"/>
      <c r="N14" s="1"/>
      <c r="O14" s="1"/>
    </row>
    <row r="15" spans="1:10" ht="5.25" customHeight="1">
      <c r="A15" s="33"/>
      <c r="B15" s="33"/>
      <c r="C15" s="33"/>
      <c r="D15" s="14"/>
      <c r="E15" s="15"/>
      <c r="F15" s="15"/>
      <c r="G15" s="15"/>
      <c r="H15" s="15"/>
      <c r="I15" s="15"/>
      <c r="J15" s="16"/>
    </row>
    <row r="16" spans="1:10" ht="13.5" customHeight="1">
      <c r="A16" s="7"/>
      <c r="B16" s="8"/>
      <c r="C16" s="8"/>
      <c r="D16" s="6"/>
      <c r="E16" s="24"/>
      <c r="F16" s="30" t="s">
        <v>219</v>
      </c>
      <c r="G16" s="30"/>
      <c r="H16" s="31"/>
      <c r="J16" s="17"/>
    </row>
    <row r="17" spans="1:10" ht="9.75" customHeight="1">
      <c r="A17" s="8" t="s">
        <v>5</v>
      </c>
      <c r="B17" s="8" t="s">
        <v>13</v>
      </c>
      <c r="C17" s="8" t="s">
        <v>92</v>
      </c>
      <c r="D17" s="6" t="s">
        <v>53</v>
      </c>
      <c r="E17" s="26" t="s">
        <v>6</v>
      </c>
      <c r="F17" s="32" t="s">
        <v>6</v>
      </c>
      <c r="G17" s="50" t="s">
        <v>6</v>
      </c>
      <c r="H17" s="50"/>
      <c r="I17" s="25"/>
      <c r="J17" s="17" t="s">
        <v>218</v>
      </c>
    </row>
    <row r="18" spans="1:10" ht="9.75" customHeight="1">
      <c r="A18" s="7"/>
      <c r="B18" s="8" t="s">
        <v>14</v>
      </c>
      <c r="C18" s="8" t="s">
        <v>93</v>
      </c>
      <c r="D18" s="6" t="s">
        <v>54</v>
      </c>
      <c r="E18" s="27" t="s">
        <v>57</v>
      </c>
      <c r="F18" s="6" t="s">
        <v>7</v>
      </c>
      <c r="G18" s="6" t="s">
        <v>223</v>
      </c>
      <c r="H18" s="6" t="s">
        <v>220</v>
      </c>
      <c r="I18" s="6" t="s">
        <v>9</v>
      </c>
      <c r="J18" s="17" t="s">
        <v>54</v>
      </c>
    </row>
    <row r="19" spans="1:10" ht="9.75" customHeight="1">
      <c r="A19" s="7"/>
      <c r="B19" s="8" t="s">
        <v>15</v>
      </c>
      <c r="C19" s="8" t="s">
        <v>94</v>
      </c>
      <c r="D19" s="6" t="s">
        <v>55</v>
      </c>
      <c r="E19" s="27" t="s">
        <v>8</v>
      </c>
      <c r="F19" s="6" t="s">
        <v>8</v>
      </c>
      <c r="G19" s="6" t="s">
        <v>58</v>
      </c>
      <c r="H19" s="6" t="s">
        <v>221</v>
      </c>
      <c r="I19" s="6"/>
      <c r="J19" s="17" t="s">
        <v>55</v>
      </c>
    </row>
    <row r="20" spans="1:10" ht="9.75" customHeight="1" thickBot="1">
      <c r="A20" s="4">
        <v>1</v>
      </c>
      <c r="B20" s="10">
        <v>2</v>
      </c>
      <c r="C20" s="10">
        <v>3</v>
      </c>
      <c r="D20" s="5" t="s">
        <v>2</v>
      </c>
      <c r="E20" s="28" t="s">
        <v>3</v>
      </c>
      <c r="F20" s="5" t="s">
        <v>10</v>
      </c>
      <c r="G20" s="5" t="s">
        <v>11</v>
      </c>
      <c r="H20" s="5" t="s">
        <v>12</v>
      </c>
      <c r="I20" s="5" t="s">
        <v>37</v>
      </c>
      <c r="J20" s="18" t="s">
        <v>222</v>
      </c>
    </row>
    <row r="21" spans="1:11" ht="15.75" customHeight="1">
      <c r="A21" s="99" t="s">
        <v>200</v>
      </c>
      <c r="B21" s="40" t="s">
        <v>19</v>
      </c>
      <c r="C21" s="72"/>
      <c r="D21" s="105">
        <f>D40</f>
        <v>1747372</v>
      </c>
      <c r="E21" s="105">
        <v>1572466.9</v>
      </c>
      <c r="F21" s="106"/>
      <c r="G21" s="106"/>
      <c r="H21" s="106"/>
      <c r="I21" s="106">
        <v>1572466.9</v>
      </c>
      <c r="J21" s="108">
        <f>D21-E21</f>
        <v>174905.1000000001</v>
      </c>
      <c r="K21" s="1" t="s">
        <v>233</v>
      </c>
    </row>
    <row r="22" spans="1:11" ht="12.75" customHeight="1">
      <c r="A22" s="67" t="s">
        <v>59</v>
      </c>
      <c r="B22" s="68" t="s">
        <v>60</v>
      </c>
      <c r="C22" s="29" t="s">
        <v>61</v>
      </c>
      <c r="D22" s="105"/>
      <c r="E22" s="105"/>
      <c r="F22" s="106"/>
      <c r="G22" s="106"/>
      <c r="H22" s="106"/>
      <c r="I22" s="106"/>
      <c r="J22" s="108"/>
      <c r="K22" s="1" t="s">
        <v>231</v>
      </c>
    </row>
    <row r="23" spans="1:11" ht="9" customHeight="1">
      <c r="A23" s="36" t="s">
        <v>80</v>
      </c>
      <c r="B23" s="69"/>
      <c r="C23" s="32"/>
      <c r="D23" s="109"/>
      <c r="E23" s="110"/>
      <c r="F23" s="109"/>
      <c r="G23" s="109"/>
      <c r="H23" s="109"/>
      <c r="I23" s="109"/>
      <c r="J23" s="111"/>
      <c r="K23" s="1"/>
    </row>
    <row r="24" spans="1:11" ht="12" customHeight="1">
      <c r="A24" s="77" t="s">
        <v>90</v>
      </c>
      <c r="B24" s="70" t="s">
        <v>230</v>
      </c>
      <c r="C24" s="29" t="s">
        <v>61</v>
      </c>
      <c r="D24" s="105"/>
      <c r="E24" s="105"/>
      <c r="F24" s="106"/>
      <c r="G24" s="106"/>
      <c r="H24" s="106"/>
      <c r="I24" s="106"/>
      <c r="J24" s="108"/>
      <c r="K24" s="1"/>
    </row>
    <row r="25" spans="1:11" ht="12.75" customHeight="1">
      <c r="A25" s="67" t="s">
        <v>62</v>
      </c>
      <c r="B25" s="68" t="s">
        <v>63</v>
      </c>
      <c r="C25" s="29" t="s">
        <v>64</v>
      </c>
      <c r="D25" s="105"/>
      <c r="E25" s="105"/>
      <c r="F25" s="106"/>
      <c r="G25" s="106"/>
      <c r="H25" s="106"/>
      <c r="I25" s="106"/>
      <c r="J25" s="108"/>
      <c r="K25" s="1" t="s">
        <v>231</v>
      </c>
    </row>
    <row r="26" spans="1:11" ht="24" customHeight="1">
      <c r="A26" s="83" t="s">
        <v>179</v>
      </c>
      <c r="B26" s="68" t="s">
        <v>65</v>
      </c>
      <c r="C26" s="29" t="s">
        <v>66</v>
      </c>
      <c r="D26" s="105"/>
      <c r="E26" s="105"/>
      <c r="F26" s="106"/>
      <c r="G26" s="106"/>
      <c r="H26" s="106"/>
      <c r="I26" s="106"/>
      <c r="J26" s="108"/>
      <c r="K26" s="1" t="s">
        <v>231</v>
      </c>
    </row>
    <row r="27" spans="1:11" ht="15.75" customHeight="1">
      <c r="A27" s="67" t="s">
        <v>67</v>
      </c>
      <c r="B27" s="68" t="s">
        <v>68</v>
      </c>
      <c r="C27" s="29" t="s">
        <v>69</v>
      </c>
      <c r="D27" s="105"/>
      <c r="E27" s="105"/>
      <c r="F27" s="106"/>
      <c r="G27" s="106"/>
      <c r="H27" s="106"/>
      <c r="I27" s="106"/>
      <c r="J27" s="108"/>
      <c r="K27" s="1" t="s">
        <v>234</v>
      </c>
    </row>
    <row r="28" spans="1:11" ht="10.5" customHeight="1">
      <c r="A28" s="36" t="s">
        <v>70</v>
      </c>
      <c r="B28" s="69"/>
      <c r="C28" s="32"/>
      <c r="D28" s="109"/>
      <c r="E28" s="110"/>
      <c r="F28" s="109"/>
      <c r="G28" s="109"/>
      <c r="H28" s="109"/>
      <c r="I28" s="109"/>
      <c r="J28" s="111"/>
      <c r="K28" s="1"/>
    </row>
    <row r="29" spans="1:11" ht="21.75" customHeight="1">
      <c r="A29" s="77" t="s">
        <v>88</v>
      </c>
      <c r="B29" s="70" t="s">
        <v>71</v>
      </c>
      <c r="C29" s="29" t="s">
        <v>72</v>
      </c>
      <c r="D29" s="105"/>
      <c r="E29" s="105"/>
      <c r="F29" s="106"/>
      <c r="G29" s="106"/>
      <c r="H29" s="106"/>
      <c r="I29" s="106"/>
      <c r="J29" s="108"/>
      <c r="K29" s="1" t="s">
        <v>231</v>
      </c>
    </row>
    <row r="30" spans="1:11" ht="23.25" customHeight="1">
      <c r="A30" s="77" t="s">
        <v>89</v>
      </c>
      <c r="B30" s="68" t="s">
        <v>73</v>
      </c>
      <c r="C30" s="29" t="s">
        <v>74</v>
      </c>
      <c r="D30" s="105"/>
      <c r="E30" s="105"/>
      <c r="F30" s="106"/>
      <c r="G30" s="106"/>
      <c r="H30" s="106"/>
      <c r="I30" s="106"/>
      <c r="J30" s="108"/>
      <c r="K30" s="1" t="s">
        <v>231</v>
      </c>
    </row>
    <row r="31" spans="1:11" ht="12" customHeight="1">
      <c r="A31" s="67" t="s">
        <v>75</v>
      </c>
      <c r="B31" s="68" t="s">
        <v>76</v>
      </c>
      <c r="C31" s="29" t="s">
        <v>31</v>
      </c>
      <c r="D31" s="105"/>
      <c r="E31" s="105"/>
      <c r="F31" s="106"/>
      <c r="G31" s="106"/>
      <c r="H31" s="106"/>
      <c r="I31" s="106"/>
      <c r="J31" s="108"/>
      <c r="K31" s="1" t="s">
        <v>289</v>
      </c>
    </row>
    <row r="32" spans="1:11" ht="9.75" customHeight="1">
      <c r="A32" s="36" t="s">
        <v>70</v>
      </c>
      <c r="B32" s="69"/>
      <c r="C32" s="46"/>
      <c r="D32" s="109"/>
      <c r="E32" s="110"/>
      <c r="F32" s="109"/>
      <c r="G32" s="109"/>
      <c r="H32" s="109"/>
      <c r="I32" s="109"/>
      <c r="J32" s="111"/>
      <c r="K32" s="1"/>
    </row>
    <row r="33" spans="1:11" ht="12.75" customHeight="1">
      <c r="A33" s="77" t="s">
        <v>257</v>
      </c>
      <c r="B33" s="70" t="s">
        <v>189</v>
      </c>
      <c r="C33" s="29" t="s">
        <v>258</v>
      </c>
      <c r="D33" s="142"/>
      <c r="E33" s="142"/>
      <c r="F33" s="29"/>
      <c r="G33" s="29"/>
      <c r="H33" s="29"/>
      <c r="I33" s="29"/>
      <c r="J33" s="143"/>
      <c r="K33" s="1" t="s">
        <v>231</v>
      </c>
    </row>
    <row r="34" spans="1:11" ht="13.5" customHeight="1">
      <c r="A34" s="77" t="s">
        <v>259</v>
      </c>
      <c r="B34" s="70" t="s">
        <v>260</v>
      </c>
      <c r="C34" s="161">
        <v>420</v>
      </c>
      <c r="D34" s="142"/>
      <c r="E34" s="142"/>
      <c r="F34" s="29"/>
      <c r="G34" s="29"/>
      <c r="H34" s="29"/>
      <c r="I34" s="29"/>
      <c r="J34" s="143"/>
      <c r="K34" s="1" t="s">
        <v>231</v>
      </c>
    </row>
    <row r="35" spans="1:11" ht="12" customHeight="1">
      <c r="A35" s="77" t="s">
        <v>261</v>
      </c>
      <c r="B35" s="70" t="s">
        <v>262</v>
      </c>
      <c r="C35" s="29" t="s">
        <v>263</v>
      </c>
      <c r="D35" s="142"/>
      <c r="E35" s="142"/>
      <c r="F35" s="29"/>
      <c r="G35" s="29"/>
      <c r="H35" s="29"/>
      <c r="I35" s="29"/>
      <c r="J35" s="143"/>
      <c r="K35" s="1" t="s">
        <v>231</v>
      </c>
    </row>
    <row r="36" spans="1:11" ht="23.25" customHeight="1">
      <c r="A36" s="77" t="s">
        <v>264</v>
      </c>
      <c r="B36" s="70" t="s">
        <v>265</v>
      </c>
      <c r="C36" s="29" t="s">
        <v>266</v>
      </c>
      <c r="D36" s="142"/>
      <c r="E36" s="142"/>
      <c r="F36" s="29"/>
      <c r="G36" s="29"/>
      <c r="H36" s="29"/>
      <c r="I36" s="29"/>
      <c r="J36" s="143"/>
      <c r="K36" s="1" t="s">
        <v>231</v>
      </c>
    </row>
    <row r="37" spans="1:11" ht="12" customHeight="1">
      <c r="A37" s="76" t="s">
        <v>267</v>
      </c>
      <c r="B37" s="68" t="s">
        <v>190</v>
      </c>
      <c r="C37" s="29" t="s">
        <v>56</v>
      </c>
      <c r="D37" s="142"/>
      <c r="E37" s="142"/>
      <c r="F37" s="29"/>
      <c r="G37" s="29"/>
      <c r="H37" s="29"/>
      <c r="I37" s="29"/>
      <c r="J37" s="143"/>
      <c r="K37" s="1" t="s">
        <v>231</v>
      </c>
    </row>
    <row r="38" spans="1:11" ht="12.75" customHeight="1">
      <c r="A38" s="76" t="s">
        <v>268</v>
      </c>
      <c r="B38" s="68" t="s">
        <v>269</v>
      </c>
      <c r="C38" s="29" t="s">
        <v>270</v>
      </c>
      <c r="D38" s="142"/>
      <c r="E38" s="142"/>
      <c r="F38" s="29"/>
      <c r="G38" s="29"/>
      <c r="H38" s="29"/>
      <c r="I38" s="29"/>
      <c r="J38" s="143"/>
      <c r="K38" s="1" t="s">
        <v>231</v>
      </c>
    </row>
    <row r="39" spans="1:11" ht="12" customHeight="1">
      <c r="A39" s="76" t="s">
        <v>271</v>
      </c>
      <c r="B39" s="68" t="s">
        <v>272</v>
      </c>
      <c r="C39" s="29" t="s">
        <v>273</v>
      </c>
      <c r="D39" s="142"/>
      <c r="E39" s="142"/>
      <c r="F39" s="29"/>
      <c r="G39" s="29"/>
      <c r="H39" s="29"/>
      <c r="I39" s="29"/>
      <c r="J39" s="143"/>
      <c r="K39" s="1" t="s">
        <v>231</v>
      </c>
    </row>
    <row r="40" spans="1:11" ht="12" customHeight="1">
      <c r="A40" s="71" t="s">
        <v>82</v>
      </c>
      <c r="B40" s="68" t="s">
        <v>83</v>
      </c>
      <c r="C40" s="49" t="s">
        <v>84</v>
      </c>
      <c r="D40" s="105">
        <f>D43</f>
        <v>1747372</v>
      </c>
      <c r="E40" s="105">
        <v>1572466.9</v>
      </c>
      <c r="F40" s="106"/>
      <c r="G40" s="106"/>
      <c r="H40" s="106"/>
      <c r="I40" s="106">
        <v>1572466.9</v>
      </c>
      <c r="J40" s="108">
        <f>D40-E40</f>
        <v>174905.1000000001</v>
      </c>
      <c r="K40" s="1" t="s">
        <v>231</v>
      </c>
    </row>
    <row r="41" spans="1:11" ht="13.5" customHeight="1">
      <c r="A41" s="36" t="s">
        <v>80</v>
      </c>
      <c r="B41" s="69"/>
      <c r="C41" s="32"/>
      <c r="D41" s="109"/>
      <c r="E41" s="110"/>
      <c r="F41" s="109"/>
      <c r="G41" s="109"/>
      <c r="H41" s="109"/>
      <c r="I41" s="109"/>
      <c r="J41" s="111"/>
      <c r="K41" s="1"/>
    </row>
    <row r="42" spans="1:11" ht="9.75" customHeight="1">
      <c r="A42" s="77" t="s">
        <v>174</v>
      </c>
      <c r="B42" s="70" t="s">
        <v>85</v>
      </c>
      <c r="C42" s="29" t="s">
        <v>84</v>
      </c>
      <c r="D42" s="105"/>
      <c r="E42" s="105"/>
      <c r="F42" s="106"/>
      <c r="G42" s="106"/>
      <c r="H42" s="106"/>
      <c r="I42" s="106"/>
      <c r="J42" s="108"/>
      <c r="K42" s="1" t="s">
        <v>249</v>
      </c>
    </row>
    <row r="43" spans="1:11" ht="9.75" customHeight="1">
      <c r="A43" s="89" t="s">
        <v>175</v>
      </c>
      <c r="B43" s="70" t="s">
        <v>86</v>
      </c>
      <c r="C43" s="29" t="s">
        <v>84</v>
      </c>
      <c r="D43" s="105">
        <v>1747372</v>
      </c>
      <c r="E43" s="105">
        <v>1572466.9</v>
      </c>
      <c r="F43" s="106"/>
      <c r="G43" s="106"/>
      <c r="H43" s="106"/>
      <c r="I43" s="106">
        <v>1572466.9</v>
      </c>
      <c r="J43" s="108">
        <f>D43-E43</f>
        <v>174905.1000000001</v>
      </c>
      <c r="K43" s="1" t="s">
        <v>250</v>
      </c>
    </row>
    <row r="44" spans="1:11" ht="9.75" customHeight="1">
      <c r="A44" s="89" t="s">
        <v>176</v>
      </c>
      <c r="B44" s="70" t="s">
        <v>87</v>
      </c>
      <c r="C44" s="29" t="s">
        <v>84</v>
      </c>
      <c r="D44" s="105"/>
      <c r="E44" s="105"/>
      <c r="F44" s="106"/>
      <c r="G44" s="106"/>
      <c r="H44" s="106"/>
      <c r="I44" s="106"/>
      <c r="J44" s="108"/>
      <c r="K44" s="1" t="s">
        <v>251</v>
      </c>
    </row>
    <row r="45" spans="1:11" ht="12" customHeight="1" thickBot="1">
      <c r="A45" s="55" t="s">
        <v>177</v>
      </c>
      <c r="B45" s="95" t="s">
        <v>178</v>
      </c>
      <c r="C45" s="96" t="s">
        <v>84</v>
      </c>
      <c r="D45" s="112"/>
      <c r="E45" s="112"/>
      <c r="F45" s="112"/>
      <c r="G45" s="112"/>
      <c r="H45" s="112"/>
      <c r="I45" s="112"/>
      <c r="J45" s="113"/>
      <c r="K45" s="1" t="s">
        <v>252</v>
      </c>
    </row>
    <row r="46" spans="1:11" ht="15.75" customHeight="1">
      <c r="A46"/>
      <c r="B46" s="34"/>
      <c r="C46" s="34"/>
      <c r="D46" s="34" t="s">
        <v>181</v>
      </c>
      <c r="E46" s="11"/>
      <c r="F46" s="11"/>
      <c r="G46" s="11"/>
      <c r="H46" s="11"/>
      <c r="I46" s="11" t="s">
        <v>91</v>
      </c>
      <c r="J46" s="21"/>
      <c r="K46" s="1"/>
    </row>
    <row r="47" spans="1:11" ht="12" customHeight="1">
      <c r="A47" s="33"/>
      <c r="B47" s="33"/>
      <c r="C47" s="33"/>
      <c r="D47" s="15"/>
      <c r="E47" s="15"/>
      <c r="F47" s="15"/>
      <c r="G47" s="15"/>
      <c r="H47" s="15"/>
      <c r="I47" s="15"/>
      <c r="J47" s="16"/>
      <c r="K47" s="1"/>
    </row>
    <row r="48" spans="1:11" ht="22.5" customHeight="1">
      <c r="A48" s="7"/>
      <c r="B48" s="8"/>
      <c r="C48" s="8"/>
      <c r="D48" s="6"/>
      <c r="E48" s="24"/>
      <c r="F48" s="30" t="s">
        <v>219</v>
      </c>
      <c r="G48" s="30"/>
      <c r="H48" s="31"/>
      <c r="J48" s="17"/>
      <c r="K48" s="1"/>
    </row>
    <row r="49" spans="1:11" ht="15.75" customHeight="1">
      <c r="A49" s="8" t="s">
        <v>5</v>
      </c>
      <c r="B49" s="8" t="s">
        <v>13</v>
      </c>
      <c r="C49" s="8" t="s">
        <v>92</v>
      </c>
      <c r="D49" s="6" t="s">
        <v>53</v>
      </c>
      <c r="E49" s="26" t="s">
        <v>6</v>
      </c>
      <c r="F49" s="32" t="s">
        <v>6</v>
      </c>
      <c r="G49" s="50" t="s">
        <v>6</v>
      </c>
      <c r="H49" s="50"/>
      <c r="I49" s="25"/>
      <c r="J49" s="17" t="s">
        <v>218</v>
      </c>
      <c r="K49" s="1"/>
    </row>
    <row r="50" spans="1:11" ht="15.75" customHeight="1">
      <c r="A50" s="7"/>
      <c r="B50" s="8" t="s">
        <v>14</v>
      </c>
      <c r="C50" s="8" t="s">
        <v>93</v>
      </c>
      <c r="D50" s="6" t="s">
        <v>54</v>
      </c>
      <c r="E50" s="27" t="s">
        <v>57</v>
      </c>
      <c r="F50" s="6" t="s">
        <v>7</v>
      </c>
      <c r="G50" s="6" t="s">
        <v>223</v>
      </c>
      <c r="H50" s="6" t="s">
        <v>220</v>
      </c>
      <c r="I50" s="6" t="s">
        <v>9</v>
      </c>
      <c r="J50" s="17" t="s">
        <v>54</v>
      </c>
      <c r="K50" s="1"/>
    </row>
    <row r="51" spans="1:11" ht="15.75" customHeight="1">
      <c r="A51" s="7"/>
      <c r="B51" s="8" t="s">
        <v>15</v>
      </c>
      <c r="C51" s="8" t="s">
        <v>94</v>
      </c>
      <c r="D51" s="6" t="s">
        <v>55</v>
      </c>
      <c r="E51" s="27" t="s">
        <v>8</v>
      </c>
      <c r="F51" s="6" t="s">
        <v>8</v>
      </c>
      <c r="G51" s="6" t="s">
        <v>58</v>
      </c>
      <c r="H51" s="6" t="s">
        <v>221</v>
      </c>
      <c r="I51" s="6"/>
      <c r="J51" s="17" t="s">
        <v>55</v>
      </c>
      <c r="K51" s="1"/>
    </row>
    <row r="52" spans="1:11" ht="15.75" customHeight="1" thickBot="1">
      <c r="A52" s="4">
        <v>1</v>
      </c>
      <c r="B52" s="10">
        <v>2</v>
      </c>
      <c r="C52" s="10">
        <v>3</v>
      </c>
      <c r="D52" s="5" t="s">
        <v>2</v>
      </c>
      <c r="E52" s="28" t="s">
        <v>3</v>
      </c>
      <c r="F52" s="5" t="s">
        <v>10</v>
      </c>
      <c r="G52" s="5" t="s">
        <v>11</v>
      </c>
      <c r="H52" s="5" t="s">
        <v>12</v>
      </c>
      <c r="I52" s="5" t="s">
        <v>37</v>
      </c>
      <c r="J52" s="18" t="s">
        <v>222</v>
      </c>
      <c r="K52" s="1"/>
    </row>
    <row r="53" spans="1:11" ht="15.75" customHeight="1">
      <c r="A53" s="99" t="s">
        <v>201</v>
      </c>
      <c r="B53" s="84" t="s">
        <v>20</v>
      </c>
      <c r="C53" s="87"/>
      <c r="D53" s="114">
        <f>D55+D60+D92</f>
        <v>1747372</v>
      </c>
      <c r="E53" s="106">
        <f>E55+E60+E92</f>
        <v>1366068.81</v>
      </c>
      <c r="F53" s="106"/>
      <c r="G53" s="106">
        <v>423.25</v>
      </c>
      <c r="H53" s="106"/>
      <c r="I53" s="106">
        <f>I55+I60+I92</f>
        <v>1366492.06</v>
      </c>
      <c r="J53" s="107">
        <v>1914768.34</v>
      </c>
      <c r="K53" s="1" t="s">
        <v>235</v>
      </c>
    </row>
    <row r="54" spans="1:11" ht="17.25" customHeight="1">
      <c r="A54" s="56" t="s">
        <v>126</v>
      </c>
      <c r="B54" s="85"/>
      <c r="C54" s="88"/>
      <c r="D54" s="115"/>
      <c r="E54" s="116"/>
      <c r="F54" s="115"/>
      <c r="G54" s="115"/>
      <c r="H54" s="115"/>
      <c r="I54" s="115"/>
      <c r="J54" s="117"/>
      <c r="K54" s="1"/>
    </row>
    <row r="55" spans="1:11" ht="15.75" customHeight="1">
      <c r="A55" s="83" t="s">
        <v>95</v>
      </c>
      <c r="B55" s="86" t="s">
        <v>96</v>
      </c>
      <c r="C55" s="29" t="s">
        <v>97</v>
      </c>
      <c r="D55" s="106">
        <f>D57+D58+D59</f>
        <v>314482</v>
      </c>
      <c r="E55" s="105">
        <f>E57+E58+E59</f>
        <v>204351.81</v>
      </c>
      <c r="F55" s="106"/>
      <c r="G55" s="106">
        <v>423.25</v>
      </c>
      <c r="H55" s="106"/>
      <c r="I55" s="106">
        <f>I57+I58+I59</f>
        <v>204775.06</v>
      </c>
      <c r="J55" s="108">
        <f>D55-I55</f>
        <v>109706.94</v>
      </c>
      <c r="K55" s="1" t="s">
        <v>236</v>
      </c>
    </row>
    <row r="56" spans="1:11" ht="15" customHeight="1">
      <c r="A56" s="81" t="s">
        <v>70</v>
      </c>
      <c r="B56" s="69"/>
      <c r="C56" s="79"/>
      <c r="D56" s="109"/>
      <c r="E56" s="110"/>
      <c r="F56" s="109"/>
      <c r="G56" s="109"/>
      <c r="H56" s="109"/>
      <c r="I56" s="109"/>
      <c r="J56" s="111"/>
      <c r="K56" s="1"/>
    </row>
    <row r="57" spans="1:11" ht="18.75" customHeight="1">
      <c r="A57" s="77" t="s">
        <v>123</v>
      </c>
      <c r="B57" s="70" t="s">
        <v>98</v>
      </c>
      <c r="C57" s="78" t="s">
        <v>99</v>
      </c>
      <c r="D57" s="106">
        <v>238158</v>
      </c>
      <c r="E57" s="105">
        <v>153858.67</v>
      </c>
      <c r="F57" s="106"/>
      <c r="G57" s="106">
        <v>423.25</v>
      </c>
      <c r="H57" s="106"/>
      <c r="I57" s="106">
        <f>E57+G57</f>
        <v>154281.92</v>
      </c>
      <c r="J57" s="108">
        <f>D57-I57</f>
        <v>83876.07999999999</v>
      </c>
      <c r="K57" s="1" t="s">
        <v>231</v>
      </c>
    </row>
    <row r="58" spans="1:11" ht="15.75" customHeight="1">
      <c r="A58" s="89" t="s">
        <v>124</v>
      </c>
      <c r="B58" s="68" t="s">
        <v>100</v>
      </c>
      <c r="C58" s="78" t="s">
        <v>101</v>
      </c>
      <c r="D58" s="106">
        <v>4400</v>
      </c>
      <c r="E58" s="105">
        <v>3900</v>
      </c>
      <c r="F58" s="106"/>
      <c r="G58" s="106"/>
      <c r="H58" s="106"/>
      <c r="I58" s="106">
        <f>E58+G58</f>
        <v>3900</v>
      </c>
      <c r="J58" s="108">
        <f>D58-I58</f>
        <v>500</v>
      </c>
      <c r="K58" s="1" t="s">
        <v>231</v>
      </c>
    </row>
    <row r="59" spans="1:11" ht="18" customHeight="1">
      <c r="A59" s="89" t="s">
        <v>125</v>
      </c>
      <c r="B59" s="68" t="s">
        <v>102</v>
      </c>
      <c r="C59" s="78" t="s">
        <v>103</v>
      </c>
      <c r="D59" s="106">
        <v>71924</v>
      </c>
      <c r="E59" s="105">
        <v>46593.14</v>
      </c>
      <c r="F59" s="106"/>
      <c r="G59" s="106"/>
      <c r="H59" s="106"/>
      <c r="I59" s="106">
        <f>E59+G59</f>
        <v>46593.14</v>
      </c>
      <c r="J59" s="108">
        <f>D59-I59</f>
        <v>25330.86</v>
      </c>
      <c r="K59" s="1" t="s">
        <v>231</v>
      </c>
    </row>
    <row r="60" spans="1:11" ht="16.5" customHeight="1">
      <c r="A60" s="83" t="s">
        <v>121</v>
      </c>
      <c r="B60" s="68" t="s">
        <v>77</v>
      </c>
      <c r="C60" s="78" t="s">
        <v>104</v>
      </c>
      <c r="D60" s="106">
        <v>644220</v>
      </c>
      <c r="E60" s="105">
        <f>E66+E67</f>
        <v>423047</v>
      </c>
      <c r="F60" s="106"/>
      <c r="G60" s="106"/>
      <c r="H60" s="106"/>
      <c r="I60" s="105">
        <f>I66+I67</f>
        <v>423047</v>
      </c>
      <c r="J60" s="105">
        <f>D60-I60</f>
        <v>221173</v>
      </c>
      <c r="K60" s="1" t="s">
        <v>237</v>
      </c>
    </row>
    <row r="61" spans="1:11" ht="21" customHeight="1">
      <c r="A61" s="81" t="s">
        <v>70</v>
      </c>
      <c r="B61" s="69"/>
      <c r="C61" s="79"/>
      <c r="D61" s="109"/>
      <c r="E61" s="110"/>
      <c r="F61" s="109"/>
      <c r="G61" s="109"/>
      <c r="H61" s="109"/>
      <c r="I61" s="109"/>
      <c r="J61" s="111"/>
      <c r="K61" s="1"/>
    </row>
    <row r="62" spans="1:11" ht="13.5" customHeight="1">
      <c r="A62" s="77" t="s">
        <v>127</v>
      </c>
      <c r="B62" s="70" t="s">
        <v>78</v>
      </c>
      <c r="C62" s="78" t="s">
        <v>105</v>
      </c>
      <c r="D62" s="106"/>
      <c r="E62" s="105"/>
      <c r="F62" s="106"/>
      <c r="G62" s="106"/>
      <c r="H62" s="106"/>
      <c r="I62" s="106"/>
      <c r="J62" s="108"/>
      <c r="K62" s="1" t="s">
        <v>231</v>
      </c>
    </row>
    <row r="63" spans="1:11" ht="27" customHeight="1">
      <c r="A63" s="89" t="s">
        <v>128</v>
      </c>
      <c r="B63" s="68" t="s">
        <v>79</v>
      </c>
      <c r="C63" s="78" t="s">
        <v>106</v>
      </c>
      <c r="D63" s="106"/>
      <c r="E63" s="105"/>
      <c r="F63" s="106"/>
      <c r="G63" s="106"/>
      <c r="H63" s="106"/>
      <c r="I63" s="106"/>
      <c r="J63" s="108"/>
      <c r="K63" s="1" t="s">
        <v>231</v>
      </c>
    </row>
    <row r="64" spans="1:11" ht="24" customHeight="1">
      <c r="A64" s="89" t="s">
        <v>129</v>
      </c>
      <c r="B64" s="68" t="s">
        <v>81</v>
      </c>
      <c r="C64" s="78" t="s">
        <v>107</v>
      </c>
      <c r="D64" s="106"/>
      <c r="E64" s="105"/>
      <c r="F64" s="106"/>
      <c r="G64" s="106"/>
      <c r="H64" s="106"/>
      <c r="I64" s="106"/>
      <c r="J64" s="108"/>
      <c r="K64" s="1" t="s">
        <v>231</v>
      </c>
    </row>
    <row r="65" spans="1:11" ht="15.75" customHeight="1">
      <c r="A65" s="89" t="s">
        <v>122</v>
      </c>
      <c r="B65" s="68" t="s">
        <v>108</v>
      </c>
      <c r="C65" s="78" t="s">
        <v>109</v>
      </c>
      <c r="D65" s="106"/>
      <c r="E65" s="105"/>
      <c r="F65" s="106"/>
      <c r="G65" s="106"/>
      <c r="H65" s="106"/>
      <c r="I65" s="106"/>
      <c r="J65" s="108"/>
      <c r="K65" s="1" t="s">
        <v>231</v>
      </c>
    </row>
    <row r="66" spans="1:11" ht="14.25" customHeight="1">
      <c r="A66" s="89" t="s">
        <v>130</v>
      </c>
      <c r="B66" s="68" t="s">
        <v>110</v>
      </c>
      <c r="C66" s="78" t="s">
        <v>111</v>
      </c>
      <c r="D66" s="106">
        <v>261000</v>
      </c>
      <c r="E66" s="105">
        <v>191962</v>
      </c>
      <c r="F66" s="106"/>
      <c r="G66" s="106"/>
      <c r="H66" s="106"/>
      <c r="I66" s="106">
        <f>E66+G66</f>
        <v>191962</v>
      </c>
      <c r="J66" s="108">
        <f>D66-E66</f>
        <v>69038</v>
      </c>
      <c r="K66" s="1" t="s">
        <v>231</v>
      </c>
    </row>
    <row r="67" spans="1:11" ht="21.75" customHeight="1">
      <c r="A67" s="89" t="s">
        <v>131</v>
      </c>
      <c r="B67" s="68" t="s">
        <v>112</v>
      </c>
      <c r="C67" s="78" t="s">
        <v>113</v>
      </c>
      <c r="D67" s="106">
        <v>383220</v>
      </c>
      <c r="E67" s="105">
        <v>231085</v>
      </c>
      <c r="F67" s="106"/>
      <c r="G67" s="106"/>
      <c r="H67" s="106"/>
      <c r="I67" s="106">
        <f>E67+G67</f>
        <v>231085</v>
      </c>
      <c r="J67" s="108">
        <f>D67-E67</f>
        <v>152135</v>
      </c>
      <c r="K67" s="1" t="s">
        <v>231</v>
      </c>
    </row>
    <row r="68" spans="1:11" ht="35.25" customHeight="1">
      <c r="A68" s="80" t="s">
        <v>114</v>
      </c>
      <c r="B68" s="69" t="s">
        <v>115</v>
      </c>
      <c r="C68" s="79" t="s">
        <v>116</v>
      </c>
      <c r="D68" s="106"/>
      <c r="E68" s="105"/>
      <c r="F68" s="106"/>
      <c r="G68" s="106"/>
      <c r="H68" s="106"/>
      <c r="I68" s="106"/>
      <c r="J68" s="108"/>
      <c r="K68" s="1" t="s">
        <v>238</v>
      </c>
    </row>
    <row r="69" spans="1:11" ht="15.75" customHeight="1">
      <c r="A69" s="81" t="s">
        <v>70</v>
      </c>
      <c r="B69" s="69"/>
      <c r="C69" s="82"/>
      <c r="D69" s="109"/>
      <c r="E69" s="110"/>
      <c r="F69" s="109"/>
      <c r="G69" s="109"/>
      <c r="H69" s="109"/>
      <c r="I69" s="109"/>
      <c r="J69" s="111"/>
      <c r="K69" s="1" t="s">
        <v>231</v>
      </c>
    </row>
    <row r="70" spans="1:11" ht="12" customHeight="1">
      <c r="A70" s="77" t="s">
        <v>132</v>
      </c>
      <c r="B70" s="70" t="s">
        <v>117</v>
      </c>
      <c r="C70" s="78" t="s">
        <v>118</v>
      </c>
      <c r="D70" s="106"/>
      <c r="E70" s="105"/>
      <c r="F70" s="106"/>
      <c r="G70" s="106"/>
      <c r="H70" s="106"/>
      <c r="I70" s="106"/>
      <c r="J70" s="108"/>
      <c r="K70" s="1" t="s">
        <v>231</v>
      </c>
    </row>
    <row r="71" spans="1:11" ht="13.5" customHeight="1">
      <c r="A71" s="89" t="s">
        <v>133</v>
      </c>
      <c r="B71" s="68" t="s">
        <v>119</v>
      </c>
      <c r="C71" s="78" t="s">
        <v>120</v>
      </c>
      <c r="D71" s="106"/>
      <c r="E71" s="105"/>
      <c r="F71" s="106"/>
      <c r="G71" s="106"/>
      <c r="H71" s="106"/>
      <c r="I71" s="106"/>
      <c r="J71" s="108"/>
      <c r="K71" s="1" t="s">
        <v>231</v>
      </c>
    </row>
    <row r="72" spans="1:11" ht="9.75" customHeight="1">
      <c r="A72" s="67" t="s">
        <v>134</v>
      </c>
      <c r="B72" s="68" t="s">
        <v>97</v>
      </c>
      <c r="C72" s="78" t="s">
        <v>135</v>
      </c>
      <c r="D72" s="106"/>
      <c r="E72" s="105"/>
      <c r="F72" s="106"/>
      <c r="G72" s="106"/>
      <c r="H72" s="106"/>
      <c r="I72" s="106"/>
      <c r="J72" s="108"/>
      <c r="K72" s="1" t="s">
        <v>239</v>
      </c>
    </row>
    <row r="73" spans="1:11" ht="9.75" customHeight="1">
      <c r="A73" s="81" t="s">
        <v>70</v>
      </c>
      <c r="B73" s="69"/>
      <c r="C73" s="79"/>
      <c r="D73" s="109"/>
      <c r="E73" s="110"/>
      <c r="F73" s="109"/>
      <c r="G73" s="109"/>
      <c r="H73" s="109"/>
      <c r="I73" s="109"/>
      <c r="J73" s="111"/>
      <c r="K73" s="1" t="s">
        <v>231</v>
      </c>
    </row>
    <row r="74" spans="1:11" ht="9.75" customHeight="1">
      <c r="A74" s="77" t="s">
        <v>138</v>
      </c>
      <c r="B74" s="70" t="s">
        <v>99</v>
      </c>
      <c r="C74" s="78" t="s">
        <v>136</v>
      </c>
      <c r="D74" s="106"/>
      <c r="E74" s="105"/>
      <c r="F74" s="106"/>
      <c r="G74" s="106"/>
      <c r="H74" s="106"/>
      <c r="I74" s="106"/>
      <c r="J74" s="108"/>
      <c r="K74" s="1" t="s">
        <v>231</v>
      </c>
    </row>
    <row r="75" spans="1:11" ht="31.5" customHeight="1">
      <c r="A75" s="77" t="s">
        <v>139</v>
      </c>
      <c r="B75" s="70" t="s">
        <v>101</v>
      </c>
      <c r="C75" s="78" t="s">
        <v>137</v>
      </c>
      <c r="D75" s="106"/>
      <c r="E75" s="105"/>
      <c r="F75" s="106"/>
      <c r="G75" s="106"/>
      <c r="H75" s="106"/>
      <c r="I75" s="106"/>
      <c r="J75" s="108"/>
      <c r="K75" s="1" t="s">
        <v>231</v>
      </c>
    </row>
    <row r="76" spans="1:11" ht="18.75" customHeight="1">
      <c r="A76"/>
      <c r="B76" s="34"/>
      <c r="C76" s="34"/>
      <c r="D76" s="34"/>
      <c r="E76" s="11"/>
      <c r="F76" s="11"/>
      <c r="G76" s="11"/>
      <c r="H76" s="11"/>
      <c r="I76" s="11" t="s">
        <v>140</v>
      </c>
      <c r="J76" s="21"/>
      <c r="K76" s="1"/>
    </row>
    <row r="77" spans="1:11" ht="11.25" customHeight="1">
      <c r="A77" s="33"/>
      <c r="B77" s="33"/>
      <c r="C77" s="33"/>
      <c r="D77" s="15"/>
      <c r="E77" s="15"/>
      <c r="F77" s="15"/>
      <c r="G77" s="15"/>
      <c r="H77" s="15"/>
      <c r="I77" s="15"/>
      <c r="J77" s="16"/>
      <c r="K77" s="1"/>
    </row>
    <row r="78" spans="1:11" ht="25.5" customHeight="1">
      <c r="A78" s="7"/>
      <c r="B78" s="8"/>
      <c r="C78" s="8"/>
      <c r="D78" s="6"/>
      <c r="E78" s="24"/>
      <c r="F78" s="30" t="s">
        <v>219</v>
      </c>
      <c r="G78" s="30"/>
      <c r="H78" s="31"/>
      <c r="J78" s="17"/>
      <c r="K78" s="1"/>
    </row>
    <row r="79" spans="1:11" ht="18.75" customHeight="1">
      <c r="A79" s="8" t="s">
        <v>5</v>
      </c>
      <c r="B79" s="8" t="s">
        <v>13</v>
      </c>
      <c r="C79" s="8" t="s">
        <v>92</v>
      </c>
      <c r="D79" s="6" t="s">
        <v>53</v>
      </c>
      <c r="E79" s="26" t="s">
        <v>6</v>
      </c>
      <c r="F79" s="32" t="s">
        <v>6</v>
      </c>
      <c r="G79" s="50" t="s">
        <v>6</v>
      </c>
      <c r="H79" s="50"/>
      <c r="I79" s="25"/>
      <c r="J79" s="17" t="s">
        <v>218</v>
      </c>
      <c r="K79" s="1"/>
    </row>
    <row r="80" spans="1:11" ht="19.5" customHeight="1">
      <c r="A80" s="7"/>
      <c r="B80" s="8" t="s">
        <v>14</v>
      </c>
      <c r="C80" s="8" t="s">
        <v>93</v>
      </c>
      <c r="D80" s="6" t="s">
        <v>54</v>
      </c>
      <c r="E80" s="27" t="s">
        <v>57</v>
      </c>
      <c r="F80" s="6" t="s">
        <v>7</v>
      </c>
      <c r="G80" s="6" t="s">
        <v>223</v>
      </c>
      <c r="H80" s="6" t="s">
        <v>220</v>
      </c>
      <c r="I80" s="6" t="s">
        <v>9</v>
      </c>
      <c r="J80" s="17" t="s">
        <v>54</v>
      </c>
      <c r="K80" s="1"/>
    </row>
    <row r="81" spans="1:11" ht="12.75" customHeight="1">
      <c r="A81" s="7"/>
      <c r="B81" s="8" t="s">
        <v>15</v>
      </c>
      <c r="C81" s="8" t="s">
        <v>94</v>
      </c>
      <c r="D81" s="6" t="s">
        <v>55</v>
      </c>
      <c r="E81" s="27" t="s">
        <v>8</v>
      </c>
      <c r="F81" s="6" t="s">
        <v>8</v>
      </c>
      <c r="G81" s="6" t="s">
        <v>58</v>
      </c>
      <c r="H81" s="6" t="s">
        <v>221</v>
      </c>
      <c r="I81" s="6"/>
      <c r="J81" s="17" t="s">
        <v>55</v>
      </c>
      <c r="K81" s="1"/>
    </row>
    <row r="82" spans="1:11" ht="10.5" customHeight="1" thickBot="1">
      <c r="A82" s="4">
        <v>1</v>
      </c>
      <c r="B82" s="10">
        <v>2</v>
      </c>
      <c r="C82" s="10">
        <v>3</v>
      </c>
      <c r="D82" s="5" t="s">
        <v>2</v>
      </c>
      <c r="E82" s="28" t="s">
        <v>3</v>
      </c>
      <c r="F82" s="5" t="s">
        <v>10</v>
      </c>
      <c r="G82" s="5" t="s">
        <v>11</v>
      </c>
      <c r="H82" s="5" t="s">
        <v>12</v>
      </c>
      <c r="I82" s="5" t="s">
        <v>37</v>
      </c>
      <c r="J82" s="18" t="s">
        <v>222</v>
      </c>
      <c r="K82" s="1"/>
    </row>
    <row r="83" spans="1:11" ht="23.25" customHeight="1">
      <c r="A83" s="67" t="s">
        <v>141</v>
      </c>
      <c r="B83" s="70" t="s">
        <v>116</v>
      </c>
      <c r="C83" s="78" t="s">
        <v>142</v>
      </c>
      <c r="D83" s="106"/>
      <c r="E83" s="105"/>
      <c r="F83" s="106"/>
      <c r="G83" s="106"/>
      <c r="H83" s="106"/>
      <c r="I83" s="106"/>
      <c r="J83" s="108"/>
      <c r="K83" s="1" t="s">
        <v>240</v>
      </c>
    </row>
    <row r="84" spans="1:11" ht="23.25" customHeight="1">
      <c r="A84" s="36" t="s">
        <v>70</v>
      </c>
      <c r="B84" s="69"/>
      <c r="C84" s="82"/>
      <c r="D84" s="109"/>
      <c r="E84" s="110"/>
      <c r="F84" s="109"/>
      <c r="G84" s="109"/>
      <c r="H84" s="109"/>
      <c r="I84" s="109"/>
      <c r="J84" s="111"/>
      <c r="K84" s="1"/>
    </row>
    <row r="85" spans="1:11" ht="25.5" customHeight="1">
      <c r="A85" s="77" t="s">
        <v>151</v>
      </c>
      <c r="B85" s="70" t="s">
        <v>120</v>
      </c>
      <c r="C85" s="78" t="s">
        <v>143</v>
      </c>
      <c r="D85" s="106"/>
      <c r="E85" s="105"/>
      <c r="F85" s="106"/>
      <c r="G85" s="106"/>
      <c r="H85" s="106"/>
      <c r="I85" s="106"/>
      <c r="J85" s="108"/>
      <c r="K85" s="1" t="s">
        <v>231</v>
      </c>
    </row>
    <row r="86" spans="1:11" ht="12.75" customHeight="1">
      <c r="A86" s="77" t="s">
        <v>152</v>
      </c>
      <c r="B86" s="68" t="s">
        <v>144</v>
      </c>
      <c r="C86" s="93" t="s">
        <v>145</v>
      </c>
      <c r="D86" s="106"/>
      <c r="E86" s="105"/>
      <c r="F86" s="106"/>
      <c r="G86" s="106"/>
      <c r="H86" s="106"/>
      <c r="I86" s="106"/>
      <c r="J86" s="108"/>
      <c r="K86" s="1" t="s">
        <v>231</v>
      </c>
    </row>
    <row r="87" spans="1:11" ht="12" customHeight="1">
      <c r="A87" s="67" t="s">
        <v>146</v>
      </c>
      <c r="B87" s="68" t="s">
        <v>135</v>
      </c>
      <c r="C87" s="78" t="s">
        <v>147</v>
      </c>
      <c r="D87" s="118"/>
      <c r="E87" s="119"/>
      <c r="F87" s="118"/>
      <c r="G87" s="118"/>
      <c r="H87" s="118"/>
      <c r="I87" s="118"/>
      <c r="J87" s="120"/>
      <c r="K87" s="1" t="s">
        <v>241</v>
      </c>
    </row>
    <row r="88" spans="1:11" ht="13.5" customHeight="1">
      <c r="A88" s="36" t="s">
        <v>70</v>
      </c>
      <c r="B88" s="69"/>
      <c r="C88" s="82"/>
      <c r="D88" s="109"/>
      <c r="E88" s="110"/>
      <c r="F88" s="109"/>
      <c r="G88" s="109"/>
      <c r="H88" s="109"/>
      <c r="I88" s="109"/>
      <c r="J88" s="111"/>
      <c r="K88" s="1"/>
    </row>
    <row r="89" spans="1:11" ht="13.5" customHeight="1">
      <c r="A89" s="77" t="s">
        <v>154</v>
      </c>
      <c r="B89" s="70" t="s">
        <v>137</v>
      </c>
      <c r="C89" s="78" t="s">
        <v>148</v>
      </c>
      <c r="D89" s="106"/>
      <c r="E89" s="105"/>
      <c r="F89" s="106"/>
      <c r="G89" s="106"/>
      <c r="H89" s="106"/>
      <c r="I89" s="106"/>
      <c r="J89" s="108"/>
      <c r="K89" s="1" t="s">
        <v>231</v>
      </c>
    </row>
    <row r="90" spans="1:11" ht="15" customHeight="1">
      <c r="A90" s="77" t="s">
        <v>153</v>
      </c>
      <c r="B90" s="70" t="s">
        <v>149</v>
      </c>
      <c r="C90" s="78" t="s">
        <v>150</v>
      </c>
      <c r="D90" s="106"/>
      <c r="E90" s="105"/>
      <c r="F90" s="106"/>
      <c r="G90" s="106"/>
      <c r="H90" s="106"/>
      <c r="I90" s="106"/>
      <c r="J90" s="108"/>
      <c r="K90" s="1" t="s">
        <v>231</v>
      </c>
    </row>
    <row r="91" spans="1:11" ht="30" customHeight="1">
      <c r="A91" s="71" t="s">
        <v>161</v>
      </c>
      <c r="B91" s="68" t="s">
        <v>142</v>
      </c>
      <c r="C91" s="93" t="s">
        <v>162</v>
      </c>
      <c r="D91" s="118"/>
      <c r="E91" s="105"/>
      <c r="F91" s="106"/>
      <c r="G91" s="106"/>
      <c r="H91" s="106"/>
      <c r="I91" s="106"/>
      <c r="J91" s="108"/>
      <c r="K91" s="1" t="s">
        <v>231</v>
      </c>
    </row>
    <row r="92" spans="1:11" ht="10.5" customHeight="1">
      <c r="A92" s="83" t="s">
        <v>165</v>
      </c>
      <c r="B92" s="70" t="s">
        <v>147</v>
      </c>
      <c r="C92" s="78" t="s">
        <v>164</v>
      </c>
      <c r="D92" s="106">
        <v>788670</v>
      </c>
      <c r="E92" s="105">
        <f>E94+E97</f>
        <v>738670</v>
      </c>
      <c r="F92" s="106"/>
      <c r="G92" s="106"/>
      <c r="H92" s="106"/>
      <c r="I92" s="105">
        <f>I94+I97</f>
        <v>738670</v>
      </c>
      <c r="J92" s="105">
        <f>J94+J97</f>
        <v>50000</v>
      </c>
      <c r="K92" s="1" t="s">
        <v>242</v>
      </c>
    </row>
    <row r="93" spans="1:11" ht="22.5" customHeight="1">
      <c r="A93" s="36" t="s">
        <v>70</v>
      </c>
      <c r="B93" s="69"/>
      <c r="C93" s="79"/>
      <c r="D93" s="109"/>
      <c r="E93" s="110"/>
      <c r="F93" s="109"/>
      <c r="G93" s="109"/>
      <c r="H93" s="109"/>
      <c r="I93" s="109"/>
      <c r="J93" s="111"/>
      <c r="K93" s="1"/>
    </row>
    <row r="94" spans="1:11" ht="13.5" customHeight="1">
      <c r="A94" s="94" t="s">
        <v>166</v>
      </c>
      <c r="B94" s="70" t="s">
        <v>156</v>
      </c>
      <c r="C94" s="78" t="s">
        <v>163</v>
      </c>
      <c r="D94" s="106">
        <v>782020</v>
      </c>
      <c r="E94" s="105">
        <v>732020</v>
      </c>
      <c r="F94" s="106"/>
      <c r="G94" s="106"/>
      <c r="H94" s="106"/>
      <c r="I94" s="106">
        <f>E94</f>
        <v>732020</v>
      </c>
      <c r="J94" s="108">
        <f>D94-I94</f>
        <v>50000</v>
      </c>
      <c r="K94" s="1" t="s">
        <v>231</v>
      </c>
    </row>
    <row r="95" spans="1:11" ht="13.5" customHeight="1">
      <c r="A95" s="94" t="s">
        <v>167</v>
      </c>
      <c r="B95" s="70" t="s">
        <v>148</v>
      </c>
      <c r="C95" s="78" t="s">
        <v>170</v>
      </c>
      <c r="D95" s="106"/>
      <c r="E95" s="105"/>
      <c r="F95" s="106"/>
      <c r="G95" s="106"/>
      <c r="H95" s="106"/>
      <c r="I95" s="106"/>
      <c r="J95" s="108"/>
      <c r="K95" s="1" t="s">
        <v>231</v>
      </c>
    </row>
    <row r="96" spans="1:11" ht="15" customHeight="1">
      <c r="A96" s="94" t="s">
        <v>168</v>
      </c>
      <c r="B96" s="70" t="s">
        <v>150</v>
      </c>
      <c r="C96" s="78" t="s">
        <v>171</v>
      </c>
      <c r="D96" s="106"/>
      <c r="E96" s="105"/>
      <c r="F96" s="106"/>
      <c r="G96" s="106"/>
      <c r="H96" s="106"/>
      <c r="I96" s="106"/>
      <c r="J96" s="108"/>
      <c r="K96" s="1" t="s">
        <v>231</v>
      </c>
    </row>
    <row r="97" spans="1:11" ht="21.75" customHeight="1">
      <c r="A97" s="94" t="s">
        <v>169</v>
      </c>
      <c r="B97" s="68" t="s">
        <v>158</v>
      </c>
      <c r="C97" s="78" t="s">
        <v>172</v>
      </c>
      <c r="D97" s="106">
        <v>6650</v>
      </c>
      <c r="E97" s="105">
        <v>6650</v>
      </c>
      <c r="F97" s="106"/>
      <c r="G97" s="106"/>
      <c r="H97" s="106"/>
      <c r="I97" s="106">
        <f>E97</f>
        <v>6650</v>
      </c>
      <c r="J97" s="108">
        <f>D97-I97</f>
        <v>0</v>
      </c>
      <c r="K97" s="1" t="s">
        <v>231</v>
      </c>
    </row>
    <row r="98" spans="1:11" ht="20.25" customHeight="1">
      <c r="A98" s="83" t="s">
        <v>183</v>
      </c>
      <c r="B98" s="70" t="s">
        <v>155</v>
      </c>
      <c r="C98" s="78" t="s">
        <v>21</v>
      </c>
      <c r="D98" s="106"/>
      <c r="E98" s="105"/>
      <c r="F98" s="106"/>
      <c r="G98" s="106"/>
      <c r="H98" s="106"/>
      <c r="I98" s="106"/>
      <c r="J98" s="108"/>
      <c r="K98" s="1" t="s">
        <v>243</v>
      </c>
    </row>
    <row r="99" spans="1:11" ht="15.75" customHeight="1">
      <c r="A99" s="36" t="s">
        <v>80</v>
      </c>
      <c r="B99" s="69"/>
      <c r="C99" s="79"/>
      <c r="D99" s="109"/>
      <c r="E99" s="110"/>
      <c r="F99" s="109"/>
      <c r="G99" s="109"/>
      <c r="H99" s="109"/>
      <c r="I99" s="109"/>
      <c r="J99" s="111"/>
      <c r="K99" s="1"/>
    </row>
    <row r="100" spans="1:11" ht="22.5">
      <c r="A100" s="94" t="s">
        <v>184</v>
      </c>
      <c r="B100" s="70" t="s">
        <v>157</v>
      </c>
      <c r="C100" s="78" t="s">
        <v>24</v>
      </c>
      <c r="D100" s="106"/>
      <c r="E100" s="105"/>
      <c r="F100" s="106"/>
      <c r="G100" s="106"/>
      <c r="H100" s="106"/>
      <c r="I100" s="106"/>
      <c r="J100" s="108"/>
      <c r="K100" s="1" t="s">
        <v>231</v>
      </c>
    </row>
    <row r="101" spans="1:11" ht="11.25" customHeight="1">
      <c r="A101" s="94" t="s">
        <v>186</v>
      </c>
      <c r="B101" s="70" t="s">
        <v>159</v>
      </c>
      <c r="C101" s="78" t="s">
        <v>185</v>
      </c>
      <c r="D101" s="106"/>
      <c r="E101" s="105"/>
      <c r="F101" s="106"/>
      <c r="G101" s="106"/>
      <c r="H101" s="106"/>
      <c r="I101" s="106"/>
      <c r="J101" s="108"/>
      <c r="K101" s="1" t="s">
        <v>231</v>
      </c>
    </row>
    <row r="102" spans="1:11" ht="12.75">
      <c r="A102" s="94" t="s">
        <v>187</v>
      </c>
      <c r="B102" s="70" t="s">
        <v>160</v>
      </c>
      <c r="C102" s="78" t="s">
        <v>188</v>
      </c>
      <c r="D102" s="106"/>
      <c r="E102" s="105"/>
      <c r="F102" s="106"/>
      <c r="G102" s="106"/>
      <c r="H102" s="106"/>
      <c r="I102" s="106"/>
      <c r="J102" s="108"/>
      <c r="K102" s="1" t="s">
        <v>231</v>
      </c>
    </row>
    <row r="103" spans="1:11" ht="10.5" customHeight="1">
      <c r="A103" s="94"/>
      <c r="B103" s="68"/>
      <c r="C103" s="78"/>
      <c r="D103" s="106"/>
      <c r="E103" s="105"/>
      <c r="F103" s="106"/>
      <c r="G103" s="106"/>
      <c r="H103" s="106"/>
      <c r="I103" s="106"/>
      <c r="J103" s="108"/>
      <c r="K103" s="1"/>
    </row>
    <row r="104" spans="1:11" ht="10.5" customHeight="1">
      <c r="A104" s="77"/>
      <c r="B104" s="70"/>
      <c r="C104" s="78"/>
      <c r="D104" s="106"/>
      <c r="E104" s="105"/>
      <c r="F104" s="106"/>
      <c r="G104" s="106"/>
      <c r="H104" s="106"/>
      <c r="I104" s="106"/>
      <c r="J104" s="108"/>
      <c r="K104" s="1"/>
    </row>
    <row r="105" spans="1:11" ht="9.75" customHeight="1" thickBot="1">
      <c r="A105" s="92"/>
      <c r="B105" s="22"/>
      <c r="C105" s="22"/>
      <c r="D105" s="22"/>
      <c r="E105" s="22"/>
      <c r="F105" s="22"/>
      <c r="G105" s="22"/>
      <c r="H105" s="22"/>
      <c r="I105" s="22"/>
      <c r="J105" s="22"/>
      <c r="K105" s="1"/>
    </row>
    <row r="106" spans="1:11" ht="14.25" customHeight="1" thickBot="1">
      <c r="A106" s="100" t="s">
        <v>42</v>
      </c>
      <c r="B106" s="90">
        <v>450</v>
      </c>
      <c r="C106" s="90" t="s">
        <v>31</v>
      </c>
      <c r="D106" s="121">
        <f>D21-D53</f>
        <v>0</v>
      </c>
      <c r="E106" s="121">
        <f>E21-E53</f>
        <v>206398.08999999985</v>
      </c>
      <c r="F106" s="122"/>
      <c r="G106" s="121">
        <f>G21-G53</f>
        <v>-423.25</v>
      </c>
      <c r="H106" s="122"/>
      <c r="I106" s="121">
        <f>I21-I53</f>
        <v>205974.83999999985</v>
      </c>
      <c r="J106" s="91" t="s">
        <v>31</v>
      </c>
      <c r="K106" s="1" t="s">
        <v>244</v>
      </c>
    </row>
    <row r="107" spans="1:11" ht="14.25" customHeight="1">
      <c r="A107" s="170"/>
      <c r="B107" s="171"/>
      <c r="C107" s="171"/>
      <c r="D107" s="172"/>
      <c r="E107" s="172"/>
      <c r="F107" s="172"/>
      <c r="G107" s="172"/>
      <c r="H107" s="172"/>
      <c r="I107" s="172"/>
      <c r="J107" s="22"/>
      <c r="K107" s="1"/>
    </row>
    <row r="108" spans="3:11" ht="27" customHeight="1">
      <c r="C108" s="34" t="s">
        <v>182</v>
      </c>
      <c r="E108" s="11"/>
      <c r="F108" s="11"/>
      <c r="G108" s="11"/>
      <c r="H108" s="11"/>
      <c r="J108" s="48" t="s">
        <v>173</v>
      </c>
      <c r="K108" s="1"/>
    </row>
    <row r="109" spans="1:11" ht="11.25" customHeight="1">
      <c r="A109" s="33"/>
      <c r="B109" s="39"/>
      <c r="C109" s="39"/>
      <c r="D109" s="14"/>
      <c r="E109" s="15"/>
      <c r="F109" s="15"/>
      <c r="G109" s="15"/>
      <c r="H109" s="15"/>
      <c r="I109" s="15"/>
      <c r="J109" s="16"/>
      <c r="K109" s="1"/>
    </row>
    <row r="110" spans="1:11" ht="16.5" customHeight="1">
      <c r="A110" s="7"/>
      <c r="B110" s="8"/>
      <c r="C110" s="8"/>
      <c r="D110" s="6"/>
      <c r="E110" s="24"/>
      <c r="F110" s="30" t="s">
        <v>219</v>
      </c>
      <c r="G110" s="30"/>
      <c r="H110" s="31"/>
      <c r="J110" s="17"/>
      <c r="K110" s="1"/>
    </row>
    <row r="111" spans="1:11" ht="12.75" customHeight="1">
      <c r="A111" s="37"/>
      <c r="B111" s="8" t="s">
        <v>13</v>
      </c>
      <c r="C111" s="8" t="s">
        <v>92</v>
      </c>
      <c r="D111" s="6" t="s">
        <v>53</v>
      </c>
      <c r="E111" s="26" t="s">
        <v>6</v>
      </c>
      <c r="F111" s="32" t="s">
        <v>6</v>
      </c>
      <c r="G111" s="50" t="s">
        <v>6</v>
      </c>
      <c r="H111" s="50"/>
      <c r="I111" s="25"/>
      <c r="J111" s="17" t="s">
        <v>218</v>
      </c>
      <c r="K111" s="1"/>
    </row>
    <row r="112" spans="1:11" ht="17.25" customHeight="1">
      <c r="A112" s="8" t="s">
        <v>5</v>
      </c>
      <c r="B112" s="8" t="s">
        <v>14</v>
      </c>
      <c r="C112" s="8" t="s">
        <v>93</v>
      </c>
      <c r="D112" s="6" t="s">
        <v>54</v>
      </c>
      <c r="E112" s="27" t="s">
        <v>57</v>
      </c>
      <c r="F112" s="6" t="s">
        <v>7</v>
      </c>
      <c r="G112" s="6" t="s">
        <v>223</v>
      </c>
      <c r="H112" s="6" t="s">
        <v>220</v>
      </c>
      <c r="I112" s="6" t="s">
        <v>9</v>
      </c>
      <c r="J112" s="17" t="s">
        <v>54</v>
      </c>
      <c r="K112" s="1"/>
    </row>
    <row r="113" spans="1:11" ht="19.5" customHeight="1">
      <c r="A113" s="7"/>
      <c r="B113" s="8" t="s">
        <v>15</v>
      </c>
      <c r="C113" s="8" t="s">
        <v>94</v>
      </c>
      <c r="D113" s="6" t="s">
        <v>55</v>
      </c>
      <c r="E113" s="27" t="s">
        <v>8</v>
      </c>
      <c r="F113" s="6" t="s">
        <v>8</v>
      </c>
      <c r="G113" s="6" t="s">
        <v>58</v>
      </c>
      <c r="H113" s="6" t="s">
        <v>221</v>
      </c>
      <c r="I113" s="6"/>
      <c r="J113" s="17" t="s">
        <v>55</v>
      </c>
      <c r="K113" s="1"/>
    </row>
    <row r="114" spans="1:11" s="59" customFormat="1" ht="24" customHeight="1" thickBot="1">
      <c r="A114" s="4">
        <v>1</v>
      </c>
      <c r="B114" s="10">
        <v>2</v>
      </c>
      <c r="C114" s="10"/>
      <c r="D114" s="5" t="s">
        <v>2</v>
      </c>
      <c r="E114" s="28" t="s">
        <v>3</v>
      </c>
      <c r="F114" s="5" t="s">
        <v>10</v>
      </c>
      <c r="G114" s="5" t="s">
        <v>11</v>
      </c>
      <c r="H114" s="5" t="s">
        <v>12</v>
      </c>
      <c r="I114" s="5" t="s">
        <v>37</v>
      </c>
      <c r="J114" s="18" t="s">
        <v>222</v>
      </c>
      <c r="K114" s="141"/>
    </row>
    <row r="115" spans="1:11" s="59" customFormat="1" ht="20.25" customHeight="1">
      <c r="A115" s="101" t="s">
        <v>208</v>
      </c>
      <c r="B115" s="40" t="s">
        <v>21</v>
      </c>
      <c r="C115" s="42"/>
      <c r="D115" s="134" t="s">
        <v>31</v>
      </c>
      <c r="E115" s="175">
        <f>E129+E132</f>
        <v>-206398.08999999985</v>
      </c>
      <c r="F115" s="175"/>
      <c r="G115" s="114" t="str">
        <f>G132</f>
        <v>423,25</v>
      </c>
      <c r="H115" s="114"/>
      <c r="I115" s="114">
        <f>E115+G115</f>
        <v>-205974.83999999985</v>
      </c>
      <c r="J115" s="107">
        <f>J129</f>
        <v>205974.83999999985</v>
      </c>
      <c r="K115" s="141" t="s">
        <v>295</v>
      </c>
    </row>
    <row r="116" spans="1:11" s="59" customFormat="1" ht="19.5" customHeight="1">
      <c r="A116" s="44" t="s">
        <v>23</v>
      </c>
      <c r="B116" s="45"/>
      <c r="C116" s="51"/>
      <c r="D116" s="135"/>
      <c r="E116" s="116"/>
      <c r="F116" s="116"/>
      <c r="G116" s="115"/>
      <c r="H116" s="115"/>
      <c r="I116" s="115"/>
      <c r="J116" s="117"/>
      <c r="K116" s="141"/>
    </row>
    <row r="117" spans="1:11" s="59" customFormat="1" ht="21.75" customHeight="1">
      <c r="A117" s="102" t="s">
        <v>202</v>
      </c>
      <c r="B117" s="47" t="s">
        <v>24</v>
      </c>
      <c r="C117" s="72"/>
      <c r="D117" s="136" t="s">
        <v>31</v>
      </c>
      <c r="E117" s="105"/>
      <c r="F117" s="105"/>
      <c r="G117" s="106"/>
      <c r="H117" s="106"/>
      <c r="I117" s="106"/>
      <c r="J117" s="108"/>
      <c r="K117" s="141" t="s">
        <v>245</v>
      </c>
    </row>
    <row r="118" spans="1:11" s="59" customFormat="1" ht="21" customHeight="1">
      <c r="A118" s="44" t="s">
        <v>204</v>
      </c>
      <c r="B118" s="45"/>
      <c r="C118" s="73"/>
      <c r="D118" s="116"/>
      <c r="E118" s="116"/>
      <c r="F118" s="116"/>
      <c r="G118" s="115"/>
      <c r="H118" s="115"/>
      <c r="I118" s="115"/>
      <c r="J118" s="117"/>
      <c r="K118" s="141" t="s">
        <v>253</v>
      </c>
    </row>
    <row r="119" spans="1:11" s="59" customFormat="1" ht="9.75" customHeight="1">
      <c r="A119" s="97" t="s">
        <v>293</v>
      </c>
      <c r="B119" s="47" t="s">
        <v>195</v>
      </c>
      <c r="C119" s="72" t="s">
        <v>78</v>
      </c>
      <c r="D119" s="105"/>
      <c r="E119" s="105"/>
      <c r="F119" s="105"/>
      <c r="G119" s="106"/>
      <c r="H119" s="106"/>
      <c r="I119" s="106"/>
      <c r="J119" s="108"/>
      <c r="K119" s="141"/>
    </row>
    <row r="120" spans="1:11" s="59" customFormat="1" ht="14.25" customHeight="1">
      <c r="A120" s="98" t="s">
        <v>192</v>
      </c>
      <c r="B120" s="60" t="s">
        <v>196</v>
      </c>
      <c r="C120" s="74" t="s">
        <v>198</v>
      </c>
      <c r="D120" s="144"/>
      <c r="E120" s="144"/>
      <c r="F120" s="144"/>
      <c r="G120" s="145"/>
      <c r="H120" s="145"/>
      <c r="I120" s="145"/>
      <c r="J120" s="146"/>
      <c r="K120" s="141" t="s">
        <v>231</v>
      </c>
    </row>
    <row r="121" spans="1:11" ht="16.5" customHeight="1">
      <c r="A121" s="98" t="s">
        <v>191</v>
      </c>
      <c r="B121" s="61" t="s">
        <v>224</v>
      </c>
      <c r="C121" s="74" t="s">
        <v>197</v>
      </c>
      <c r="D121" s="144"/>
      <c r="E121" s="144"/>
      <c r="F121" s="144"/>
      <c r="G121" s="145"/>
      <c r="H121" s="145"/>
      <c r="I121" s="145"/>
      <c r="J121" s="146"/>
      <c r="K121" s="1" t="s">
        <v>231</v>
      </c>
    </row>
    <row r="122" spans="1:11" ht="19.5" customHeight="1">
      <c r="A122" s="98" t="s">
        <v>193</v>
      </c>
      <c r="B122" s="60" t="s">
        <v>274</v>
      </c>
      <c r="C122" s="74" t="s">
        <v>25</v>
      </c>
      <c r="D122" s="144"/>
      <c r="E122" s="144"/>
      <c r="F122" s="144"/>
      <c r="G122" s="145"/>
      <c r="H122" s="145"/>
      <c r="I122" s="145"/>
      <c r="J122" s="146"/>
      <c r="K122" s="1" t="s">
        <v>231</v>
      </c>
    </row>
    <row r="123" spans="1:11" s="59" customFormat="1" ht="9.75" customHeight="1">
      <c r="A123" s="98" t="s">
        <v>294</v>
      </c>
      <c r="B123" s="60" t="s">
        <v>275</v>
      </c>
      <c r="C123" s="74" t="s">
        <v>199</v>
      </c>
      <c r="D123" s="144"/>
      <c r="E123" s="144"/>
      <c r="F123" s="144"/>
      <c r="G123" s="145"/>
      <c r="H123" s="145"/>
      <c r="I123" s="145"/>
      <c r="J123" s="146"/>
      <c r="K123" s="141" t="s">
        <v>231</v>
      </c>
    </row>
    <row r="124" spans="1:11" ht="17.25" customHeight="1">
      <c r="A124" s="102" t="s">
        <v>203</v>
      </c>
      <c r="B124" s="61" t="s">
        <v>56</v>
      </c>
      <c r="C124" s="74"/>
      <c r="D124" s="123"/>
      <c r="E124" s="123"/>
      <c r="F124" s="123"/>
      <c r="G124" s="124"/>
      <c r="H124" s="124"/>
      <c r="I124" s="124"/>
      <c r="J124" s="125"/>
      <c r="K124" s="1" t="s">
        <v>246</v>
      </c>
    </row>
    <row r="125" spans="1:11" ht="12.75">
      <c r="A125" s="65" t="s">
        <v>205</v>
      </c>
      <c r="B125" s="66"/>
      <c r="C125" s="75"/>
      <c r="D125" s="126"/>
      <c r="E125" s="126"/>
      <c r="F125" s="126"/>
      <c r="G125" s="126"/>
      <c r="H125" s="126"/>
      <c r="I125" s="126"/>
      <c r="J125" s="127"/>
      <c r="K125" s="1"/>
    </row>
    <row r="126" spans="1:11" ht="11.25" customHeight="1">
      <c r="A126" s="97" t="s">
        <v>293</v>
      </c>
      <c r="B126" s="47" t="s">
        <v>225</v>
      </c>
      <c r="C126" s="72" t="s">
        <v>78</v>
      </c>
      <c r="D126" s="105"/>
      <c r="E126" s="105"/>
      <c r="F126" s="105"/>
      <c r="G126" s="106"/>
      <c r="H126" s="106"/>
      <c r="I126" s="106"/>
      <c r="J126" s="108"/>
      <c r="K126" s="1" t="s">
        <v>249</v>
      </c>
    </row>
    <row r="127" spans="1:11" ht="10.5" customHeight="1">
      <c r="A127" s="98" t="s">
        <v>193</v>
      </c>
      <c r="B127" s="61" t="s">
        <v>226</v>
      </c>
      <c r="C127" s="74" t="s">
        <v>26</v>
      </c>
      <c r="D127" s="123"/>
      <c r="E127" s="123"/>
      <c r="F127" s="123"/>
      <c r="G127" s="124"/>
      <c r="H127" s="124"/>
      <c r="I127" s="124"/>
      <c r="J127" s="125"/>
      <c r="K127" s="1" t="s">
        <v>231</v>
      </c>
    </row>
    <row r="128" spans="1:11" ht="10.5" customHeight="1">
      <c r="A128" s="98" t="s">
        <v>194</v>
      </c>
      <c r="B128" s="60" t="s">
        <v>227</v>
      </c>
      <c r="C128" s="74" t="s">
        <v>27</v>
      </c>
      <c r="D128" s="123"/>
      <c r="E128" s="123"/>
      <c r="F128" s="123"/>
      <c r="G128" s="124"/>
      <c r="H128" s="124"/>
      <c r="I128" s="124"/>
      <c r="J128" s="125"/>
      <c r="K128" s="1" t="s">
        <v>231</v>
      </c>
    </row>
    <row r="129" spans="1:11" ht="9.75" customHeight="1">
      <c r="A129" s="102" t="s">
        <v>30</v>
      </c>
      <c r="B129" s="41" t="s">
        <v>22</v>
      </c>
      <c r="C129" s="72" t="s">
        <v>31</v>
      </c>
      <c r="D129" s="105">
        <f>D130+D131</f>
        <v>0</v>
      </c>
      <c r="E129" s="105">
        <f>E130+E131</f>
        <v>-205974.83999999985</v>
      </c>
      <c r="F129" s="105"/>
      <c r="G129" s="106">
        <f>G130+G131</f>
        <v>0</v>
      </c>
      <c r="H129" s="106"/>
      <c r="I129" s="106">
        <f>I130+I131</f>
        <v>-205974.83999999985</v>
      </c>
      <c r="J129" s="120">
        <f>D129-I129</f>
        <v>205974.83999999985</v>
      </c>
      <c r="K129" s="1" t="s">
        <v>247</v>
      </c>
    </row>
    <row r="130" spans="1:11" ht="9.75" customHeight="1">
      <c r="A130" s="97" t="s">
        <v>43</v>
      </c>
      <c r="B130" s="41" t="s">
        <v>25</v>
      </c>
      <c r="C130" s="72" t="s">
        <v>206</v>
      </c>
      <c r="D130" s="105">
        <f>-D21</f>
        <v>-1747372</v>
      </c>
      <c r="E130" s="105">
        <f>-I21</f>
        <v>-1572466.9</v>
      </c>
      <c r="F130" s="105"/>
      <c r="G130" s="106">
        <v>-423.25</v>
      </c>
      <c r="H130" s="106"/>
      <c r="I130" s="106">
        <f>E130+G130</f>
        <v>-1572890.15</v>
      </c>
      <c r="J130" s="137" t="s">
        <v>31</v>
      </c>
      <c r="K130" s="1" t="s">
        <v>231</v>
      </c>
    </row>
    <row r="131" spans="1:11" ht="15" customHeight="1">
      <c r="A131" s="97" t="s">
        <v>44</v>
      </c>
      <c r="B131" s="41" t="s">
        <v>26</v>
      </c>
      <c r="C131" s="72" t="s">
        <v>207</v>
      </c>
      <c r="D131" s="105">
        <f>D53</f>
        <v>1747372</v>
      </c>
      <c r="E131" s="105">
        <f>I53</f>
        <v>1366492.06</v>
      </c>
      <c r="F131" s="105"/>
      <c r="G131" s="106">
        <v>423.25</v>
      </c>
      <c r="H131" s="106"/>
      <c r="I131" s="106">
        <f>E131+G131</f>
        <v>1366915.31</v>
      </c>
      <c r="J131" s="137" t="s">
        <v>31</v>
      </c>
      <c r="K131" s="1" t="s">
        <v>231</v>
      </c>
    </row>
    <row r="132" spans="1:11" ht="24.75" customHeight="1">
      <c r="A132" s="102" t="s">
        <v>276</v>
      </c>
      <c r="B132" s="45" t="s">
        <v>277</v>
      </c>
      <c r="C132" s="103" t="s">
        <v>31</v>
      </c>
      <c r="D132" s="49"/>
      <c r="E132" s="206" t="s">
        <v>348</v>
      </c>
      <c r="F132" s="207"/>
      <c r="G132" s="208" t="s">
        <v>349</v>
      </c>
      <c r="H132" s="32"/>
      <c r="I132" s="208" t="s">
        <v>350</v>
      </c>
      <c r="J132" s="174"/>
      <c r="K132" t="s">
        <v>290</v>
      </c>
    </row>
    <row r="133" spans="1:10" ht="9.75" customHeight="1">
      <c r="A133" s="44" t="s">
        <v>70</v>
      </c>
      <c r="B133" s="45"/>
      <c r="C133" s="73"/>
      <c r="D133" s="147"/>
      <c r="E133" s="209"/>
      <c r="F133" s="208"/>
      <c r="G133" s="208" t="s">
        <v>32</v>
      </c>
      <c r="H133" s="32"/>
      <c r="I133" s="208"/>
      <c r="J133" s="148"/>
    </row>
    <row r="134" spans="1:10" ht="11.25" customHeight="1">
      <c r="A134" s="97" t="s">
        <v>278</v>
      </c>
      <c r="B134" s="47" t="s">
        <v>279</v>
      </c>
      <c r="C134" s="73" t="s">
        <v>206</v>
      </c>
      <c r="D134" s="46"/>
      <c r="E134" s="210"/>
      <c r="F134" s="211"/>
      <c r="G134" s="211" t="s">
        <v>349</v>
      </c>
      <c r="H134" s="29"/>
      <c r="I134" s="211" t="s">
        <v>349</v>
      </c>
      <c r="J134" s="176"/>
    </row>
    <row r="135" spans="1:10" ht="17.25" customHeight="1" thickBot="1">
      <c r="A135" s="166" t="s">
        <v>280</v>
      </c>
      <c r="B135" s="95" t="s">
        <v>281</v>
      </c>
      <c r="C135" s="96" t="s">
        <v>207</v>
      </c>
      <c r="D135" s="177"/>
      <c r="E135" s="212" t="s">
        <v>348</v>
      </c>
      <c r="F135" s="213"/>
      <c r="G135" s="213"/>
      <c r="H135" s="178"/>
      <c r="I135" s="213" t="s">
        <v>348</v>
      </c>
      <c r="J135" s="179"/>
    </row>
    <row r="136" spans="1:10" ht="17.25" customHeight="1">
      <c r="A136" s="162"/>
      <c r="B136" s="52"/>
      <c r="C136" s="52"/>
      <c r="D136" s="22"/>
      <c r="E136" s="22"/>
      <c r="F136" s="22" t="s">
        <v>292</v>
      </c>
      <c r="G136" s="22"/>
      <c r="H136" s="22"/>
      <c r="I136" s="22"/>
      <c r="J136" s="173"/>
    </row>
    <row r="137" spans="1:10" ht="21" customHeight="1">
      <c r="A137" s="166"/>
      <c r="B137" s="169"/>
      <c r="C137" s="169"/>
      <c r="D137" s="167"/>
      <c r="E137" s="167"/>
      <c r="F137" s="167"/>
      <c r="G137" s="167"/>
      <c r="H137" s="167"/>
      <c r="I137" s="167"/>
      <c r="J137" s="168"/>
    </row>
    <row r="138" spans="1:10" ht="9.75" customHeight="1">
      <c r="A138" s="7"/>
      <c r="B138" s="8"/>
      <c r="C138" s="8"/>
      <c r="D138" s="6"/>
      <c r="E138" s="163"/>
      <c r="F138" s="164" t="s">
        <v>219</v>
      </c>
      <c r="G138" s="164"/>
      <c r="H138" s="165"/>
      <c r="J138" s="17"/>
    </row>
    <row r="139" spans="1:10" ht="12.75" customHeight="1">
      <c r="A139" s="37"/>
      <c r="B139" s="8" t="s">
        <v>13</v>
      </c>
      <c r="C139" s="8" t="s">
        <v>92</v>
      </c>
      <c r="D139" s="6" t="s">
        <v>53</v>
      </c>
      <c r="E139" s="26" t="s">
        <v>6</v>
      </c>
      <c r="F139" s="32" t="s">
        <v>6</v>
      </c>
      <c r="G139" s="50" t="s">
        <v>6</v>
      </c>
      <c r="H139" s="50"/>
      <c r="I139" s="25"/>
      <c r="J139" s="17" t="s">
        <v>218</v>
      </c>
    </row>
    <row r="140" spans="1:10" ht="12.75">
      <c r="A140" s="8" t="s">
        <v>5</v>
      </c>
      <c r="B140" s="8" t="s">
        <v>14</v>
      </c>
      <c r="C140" s="8" t="s">
        <v>93</v>
      </c>
      <c r="D140" s="6" t="s">
        <v>54</v>
      </c>
      <c r="E140" s="27" t="s">
        <v>57</v>
      </c>
      <c r="F140" s="6" t="s">
        <v>7</v>
      </c>
      <c r="G140" s="6" t="s">
        <v>223</v>
      </c>
      <c r="H140" s="6" t="s">
        <v>220</v>
      </c>
      <c r="I140" s="6" t="s">
        <v>9</v>
      </c>
      <c r="J140" s="17" t="s">
        <v>54</v>
      </c>
    </row>
    <row r="141" spans="1:10" ht="12.75">
      <c r="A141" s="7"/>
      <c r="B141" s="8" t="s">
        <v>15</v>
      </c>
      <c r="C141" s="8" t="s">
        <v>94</v>
      </c>
      <c r="D141" s="6" t="s">
        <v>55</v>
      </c>
      <c r="E141" s="27" t="s">
        <v>8</v>
      </c>
      <c r="F141" s="6" t="s">
        <v>8</v>
      </c>
      <c r="G141" s="6" t="s">
        <v>58</v>
      </c>
      <c r="H141" s="6" t="s">
        <v>221</v>
      </c>
      <c r="I141" s="6"/>
      <c r="J141" s="17" t="s">
        <v>55</v>
      </c>
    </row>
    <row r="142" spans="1:10" ht="13.5" thickBot="1">
      <c r="A142" s="4">
        <v>1</v>
      </c>
      <c r="B142" s="10">
        <v>2</v>
      </c>
      <c r="C142" s="10"/>
      <c r="D142" s="5" t="s">
        <v>2</v>
      </c>
      <c r="E142" s="28" t="s">
        <v>3</v>
      </c>
      <c r="F142" s="5" t="s">
        <v>10</v>
      </c>
      <c r="G142" s="5" t="s">
        <v>11</v>
      </c>
      <c r="H142" s="5" t="s">
        <v>12</v>
      </c>
      <c r="I142" s="5" t="s">
        <v>37</v>
      </c>
      <c r="J142" s="18" t="s">
        <v>222</v>
      </c>
    </row>
    <row r="143" spans="1:11" ht="24">
      <c r="A143" s="102" t="s">
        <v>36</v>
      </c>
      <c r="B143" s="45" t="s">
        <v>27</v>
      </c>
      <c r="C143" s="103" t="s">
        <v>31</v>
      </c>
      <c r="D143" s="131" t="s">
        <v>31</v>
      </c>
      <c r="E143" s="118"/>
      <c r="F143" s="119"/>
      <c r="G143" s="118"/>
      <c r="H143" s="118"/>
      <c r="I143" s="118"/>
      <c r="J143" s="128"/>
      <c r="K143" t="s">
        <v>291</v>
      </c>
    </row>
    <row r="144" spans="1:10" ht="12.75">
      <c r="A144" s="44" t="s">
        <v>70</v>
      </c>
      <c r="B144" s="45"/>
      <c r="C144" s="73"/>
      <c r="D144" s="132"/>
      <c r="E144" s="116"/>
      <c r="F144" s="110"/>
      <c r="G144" s="109" t="s">
        <v>32</v>
      </c>
      <c r="H144" s="109"/>
      <c r="I144" s="109"/>
      <c r="J144" s="129"/>
    </row>
    <row r="145" spans="1:11" ht="22.5">
      <c r="A145" s="97" t="s">
        <v>209</v>
      </c>
      <c r="B145" s="47" t="s">
        <v>28</v>
      </c>
      <c r="C145" s="73"/>
      <c r="D145" s="133" t="s">
        <v>31</v>
      </c>
      <c r="E145" s="115"/>
      <c r="F145" s="116"/>
      <c r="G145" s="115"/>
      <c r="H145" s="115"/>
      <c r="I145" s="115"/>
      <c r="J145" s="130"/>
      <c r="K145" t="s">
        <v>232</v>
      </c>
    </row>
    <row r="146" spans="1:11" ht="22.5">
      <c r="A146" s="97" t="s">
        <v>210</v>
      </c>
      <c r="B146" s="41" t="s">
        <v>29</v>
      </c>
      <c r="C146" s="43"/>
      <c r="D146" s="131" t="s">
        <v>31</v>
      </c>
      <c r="E146" s="118"/>
      <c r="F146" s="119"/>
      <c r="G146" s="118"/>
      <c r="H146" s="118"/>
      <c r="I146" s="118"/>
      <c r="J146" s="128"/>
      <c r="K146" t="s">
        <v>232</v>
      </c>
    </row>
    <row r="147" spans="1:11" ht="24">
      <c r="A147" s="102" t="s">
        <v>214</v>
      </c>
      <c r="B147" s="45" t="s">
        <v>211</v>
      </c>
      <c r="C147" s="103" t="s">
        <v>31</v>
      </c>
      <c r="D147" s="131" t="s">
        <v>31</v>
      </c>
      <c r="E147" s="118"/>
      <c r="F147" s="119"/>
      <c r="G147" s="118"/>
      <c r="H147" s="118"/>
      <c r="I147" s="118"/>
      <c r="J147" s="128"/>
      <c r="K147" t="s">
        <v>248</v>
      </c>
    </row>
    <row r="148" spans="1:10" ht="12.75">
      <c r="A148" s="44" t="s">
        <v>70</v>
      </c>
      <c r="B148" s="45"/>
      <c r="C148" s="73"/>
      <c r="D148" s="132"/>
      <c r="E148" s="116"/>
      <c r="F148" s="110"/>
      <c r="G148" s="109" t="s">
        <v>32</v>
      </c>
      <c r="H148" s="109"/>
      <c r="I148" s="109"/>
      <c r="J148" s="129"/>
    </row>
    <row r="149" spans="1:11" ht="33.75">
      <c r="A149" s="97" t="s">
        <v>215</v>
      </c>
      <c r="B149" s="47" t="s">
        <v>212</v>
      </c>
      <c r="C149" s="73"/>
      <c r="D149" s="133" t="s">
        <v>31</v>
      </c>
      <c r="E149" s="115"/>
      <c r="F149" s="116"/>
      <c r="G149" s="115"/>
      <c r="H149" s="115"/>
      <c r="I149" s="115"/>
      <c r="J149" s="130"/>
      <c r="K149" t="s">
        <v>232</v>
      </c>
    </row>
    <row r="150" spans="1:11" ht="33.75">
      <c r="A150" s="97" t="s">
        <v>216</v>
      </c>
      <c r="B150" s="41" t="s">
        <v>213</v>
      </c>
      <c r="C150" s="43"/>
      <c r="D150" s="131" t="s">
        <v>31</v>
      </c>
      <c r="E150" s="118"/>
      <c r="F150" s="119"/>
      <c r="G150" s="118"/>
      <c r="H150" s="118"/>
      <c r="I150" s="118"/>
      <c r="J150" s="128"/>
      <c r="K150" t="s">
        <v>232</v>
      </c>
    </row>
    <row r="151" spans="1:10" ht="12.75">
      <c r="A151" s="44"/>
      <c r="B151" s="52"/>
      <c r="C151" s="52"/>
      <c r="D151" s="22"/>
      <c r="E151" s="22"/>
      <c r="F151" s="22"/>
      <c r="G151" s="22"/>
      <c r="H151" s="22"/>
      <c r="I151" s="22"/>
      <c r="J151" s="22"/>
    </row>
    <row r="152" spans="1:10" ht="12.75">
      <c r="A152" s="35"/>
      <c r="B152" s="35"/>
      <c r="C152" s="35"/>
      <c r="D152" s="22"/>
      <c r="E152" s="22"/>
      <c r="F152" s="22"/>
      <c r="G152" s="22"/>
      <c r="H152" s="22"/>
      <c r="I152" s="22"/>
      <c r="J152" s="22"/>
    </row>
    <row r="153" spans="1:10" ht="12.75">
      <c r="A153" s="36" t="s">
        <v>17</v>
      </c>
      <c r="B153" s="217" t="s">
        <v>345</v>
      </c>
      <c r="C153" s="218"/>
      <c r="D153" s="218"/>
      <c r="E153" s="218"/>
      <c r="F153" s="38" t="s">
        <v>18</v>
      </c>
      <c r="G153" s="22"/>
      <c r="H153" s="22"/>
      <c r="I153" s="22"/>
      <c r="J153" s="22"/>
    </row>
    <row r="154" spans="1:10" ht="12.75">
      <c r="A154" s="12" t="s">
        <v>34</v>
      </c>
      <c r="B154" s="12"/>
      <c r="C154" s="12"/>
      <c r="D154" s="11"/>
      <c r="E154" s="9"/>
      <c r="F154" s="9" t="s">
        <v>35</v>
      </c>
      <c r="G154" s="9"/>
      <c r="H154" s="9"/>
      <c r="I154" s="9"/>
      <c r="J154" s="9"/>
    </row>
    <row r="155" spans="5:10" ht="12.75">
      <c r="E155" s="9"/>
      <c r="F155" s="9"/>
      <c r="G155" s="19" t="s">
        <v>38</v>
      </c>
      <c r="H155" s="19"/>
      <c r="I155" s="9"/>
      <c r="J155" s="9"/>
    </row>
    <row r="156" spans="1:10" ht="12.75">
      <c r="A156" s="12" t="s">
        <v>228</v>
      </c>
      <c r="B156" s="217" t="s">
        <v>346</v>
      </c>
      <c r="C156" s="221"/>
      <c r="D156" s="221"/>
      <c r="E156" s="221"/>
      <c r="F156" s="9"/>
      <c r="G156" s="9"/>
      <c r="H156" s="9"/>
      <c r="I156" s="9"/>
      <c r="J156" s="9"/>
    </row>
    <row r="157" spans="1:10" ht="12.75">
      <c r="A157" s="12" t="s">
        <v>229</v>
      </c>
      <c r="B157" s="12"/>
      <c r="C157" s="12"/>
      <c r="D157" s="11"/>
      <c r="E157" s="9"/>
      <c r="F157" s="9"/>
      <c r="G157" s="9"/>
      <c r="H157" s="9"/>
      <c r="I157" s="9"/>
      <c r="J157" s="9"/>
    </row>
    <row r="158" spans="1:10" ht="12.75">
      <c r="A158" s="12"/>
      <c r="B158" s="12"/>
      <c r="C158" s="12"/>
      <c r="D158" s="19"/>
      <c r="E158" s="9"/>
      <c r="F158" s="53"/>
      <c r="G158" s="9"/>
      <c r="H158" s="9"/>
      <c r="I158" s="9"/>
      <c r="J158" s="54"/>
    </row>
    <row r="159" spans="1:10" ht="12.75">
      <c r="A159" s="153" t="s">
        <v>283</v>
      </c>
      <c r="B159" s="229" t="s">
        <v>343</v>
      </c>
      <c r="C159" s="230"/>
      <c r="D159" s="230"/>
      <c r="E159" s="230"/>
      <c r="F159" s="230"/>
      <c r="G159" s="230"/>
      <c r="H159" s="230"/>
      <c r="I159" s="230"/>
      <c r="J159" s="230"/>
    </row>
    <row r="160" spans="2:10" ht="12.75">
      <c r="B160" s="231" t="s">
        <v>282</v>
      </c>
      <c r="C160" s="231"/>
      <c r="D160" s="231"/>
      <c r="E160" s="231"/>
      <c r="F160" s="231"/>
      <c r="G160" s="231"/>
      <c r="H160" s="231"/>
      <c r="I160" s="231"/>
      <c r="J160" s="231"/>
    </row>
    <row r="161" spans="1:10" ht="12.75">
      <c r="A161" s="149" t="s">
        <v>284</v>
      </c>
      <c r="B161" s="229"/>
      <c r="C161" s="229"/>
      <c r="D161" s="229"/>
      <c r="E161" s="229"/>
      <c r="F161" s="154"/>
      <c r="G161" s="229"/>
      <c r="H161" s="221"/>
      <c r="I161" s="221"/>
      <c r="J161" s="159"/>
    </row>
    <row r="162" spans="1:10" ht="12.75">
      <c r="A162" s="149" t="s">
        <v>285</v>
      </c>
      <c r="B162" s="152"/>
      <c r="C162" s="152"/>
      <c r="D162" s="155" t="s">
        <v>286</v>
      </c>
      <c r="E162" s="155"/>
      <c r="F162" s="155"/>
      <c r="G162" s="156"/>
      <c r="H162" s="157"/>
      <c r="I162" s="156"/>
      <c r="J162" s="155"/>
    </row>
    <row r="163" spans="1:10" ht="12.75">
      <c r="A163" s="149" t="s">
        <v>288</v>
      </c>
      <c r="B163" s="229"/>
      <c r="C163" s="229"/>
      <c r="D163" s="229"/>
      <c r="E163" s="229"/>
      <c r="F163" s="154"/>
      <c r="G163" s="229" t="s">
        <v>344</v>
      </c>
      <c r="H163" s="229"/>
      <c r="I163" s="229"/>
      <c r="J163" s="229"/>
    </row>
    <row r="164" spans="1:10" ht="12.75">
      <c r="A164" s="150" t="s">
        <v>287</v>
      </c>
      <c r="B164" s="155"/>
      <c r="C164" s="151"/>
      <c r="D164" s="158"/>
      <c r="E164" s="158"/>
      <c r="F164" s="158"/>
      <c r="G164" s="155"/>
      <c r="H164" s="155"/>
      <c r="I164" s="155"/>
      <c r="J164" s="155"/>
    </row>
    <row r="165" spans="1:10" ht="12.75">
      <c r="A165" s="104" t="s">
        <v>334</v>
      </c>
      <c r="E165" s="9"/>
      <c r="F165" s="9"/>
      <c r="G165" s="9"/>
      <c r="H165" s="9"/>
      <c r="I165" s="9"/>
      <c r="J165" s="54"/>
    </row>
    <row r="166" spans="5:10" ht="12.75">
      <c r="E166" s="9"/>
      <c r="F166" s="9"/>
      <c r="G166" s="9"/>
      <c r="H166" s="9"/>
      <c r="I166" s="9"/>
      <c r="J166" s="54"/>
    </row>
    <row r="167" spans="1:10" ht="12.75">
      <c r="A167" s="19"/>
      <c r="B167" s="19"/>
      <c r="C167" s="19"/>
      <c r="D167" s="3"/>
      <c r="E167" s="20"/>
      <c r="F167" s="20"/>
      <c r="G167" s="20"/>
      <c r="H167" s="20"/>
      <c r="I167" s="20"/>
      <c r="J167" s="20"/>
    </row>
  </sheetData>
  <sheetProtection/>
  <mergeCells count="18">
    <mergeCell ref="B159:J159"/>
    <mergeCell ref="B156:E156"/>
    <mergeCell ref="B163:E163"/>
    <mergeCell ref="G163:H163"/>
    <mergeCell ref="I163:J163"/>
    <mergeCell ref="B160:J160"/>
    <mergeCell ref="B161:E161"/>
    <mergeCell ref="G161:I161"/>
    <mergeCell ref="A1:I1"/>
    <mergeCell ref="A2:I2"/>
    <mergeCell ref="A3:I3"/>
    <mergeCell ref="B153:E153"/>
    <mergeCell ref="A5:H5"/>
    <mergeCell ref="B6:H6"/>
    <mergeCell ref="B8:H8"/>
    <mergeCell ref="B9:H10"/>
    <mergeCell ref="B11:H11"/>
    <mergeCell ref="B7:I7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1" r:id="rId2"/>
  <rowBreaks count="4" manualBreakCount="4">
    <brk id="45" max="255" man="1"/>
    <brk id="75" max="255" man="1"/>
    <brk id="107" max="255" man="1"/>
    <brk id="136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3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8.875" style="0" customWidth="1"/>
    <col min="2" max="2" width="25.25390625" style="203" customWidth="1"/>
    <col min="3" max="3" width="29.625" style="203" customWidth="1"/>
    <col min="4" max="4" width="33.75390625" style="203" customWidth="1"/>
    <col min="5" max="5" width="24.625" style="204" customWidth="1"/>
    <col min="6" max="6" width="44.75390625" style="203" customWidth="1"/>
  </cols>
  <sheetData>
    <row r="1" spans="1:6" ht="18">
      <c r="A1" s="232" t="s">
        <v>296</v>
      </c>
      <c r="B1" s="233"/>
      <c r="C1" s="233"/>
      <c r="D1" s="233"/>
      <c r="E1" s="233"/>
      <c r="F1" s="233"/>
    </row>
    <row r="2" spans="1:6" ht="15.75">
      <c r="A2" s="183" t="s">
        <v>297</v>
      </c>
      <c r="B2" s="184" t="s">
        <v>298</v>
      </c>
      <c r="C2" s="184" t="s">
        <v>299</v>
      </c>
      <c r="D2" s="184" t="s">
        <v>300</v>
      </c>
      <c r="E2" s="184" t="s">
        <v>301</v>
      </c>
      <c r="F2" s="184" t="s">
        <v>302</v>
      </c>
    </row>
    <row r="3" spans="1:6" ht="37.5" customHeight="1">
      <c r="A3" s="185" t="s">
        <v>303</v>
      </c>
      <c r="B3" s="205" t="str">
        <f>CONCATENATE(OKUD)</f>
        <v>0503737</v>
      </c>
      <c r="C3" s="187" t="e">
        <f>ВытащитьФормулу(B3)</f>
        <v>#NAME?</v>
      </c>
      <c r="D3" s="188"/>
      <c r="E3" s="189"/>
      <c r="F3" s="190" t="s">
        <v>304</v>
      </c>
    </row>
    <row r="4" spans="1:6" ht="37.5" customHeight="1">
      <c r="A4" s="191" t="s">
        <v>305</v>
      </c>
      <c r="B4" s="186" t="str">
        <f>CONCATENATE(DATA2)</f>
        <v>02  октября 2013 года</v>
      </c>
      <c r="C4" s="187" t="e">
        <f aca="true" t="shared" si="0" ref="C4:C33">ВытащитьФормулу(B4)</f>
        <v>#NAME?</v>
      </c>
      <c r="D4" s="188"/>
      <c r="E4" s="189"/>
      <c r="F4" s="190" t="s">
        <v>304</v>
      </c>
    </row>
    <row r="5" spans="1:6" ht="37.5" customHeight="1">
      <c r="A5" s="191" t="s">
        <v>306</v>
      </c>
      <c r="B5" s="186" t="str">
        <f>CONCATENATE(DATA)</f>
        <v>на 01  октября 2013 года</v>
      </c>
      <c r="C5" s="187" t="e">
        <f t="shared" si="0"/>
        <v>#NAME?</v>
      </c>
      <c r="D5" s="192" t="s">
        <v>307</v>
      </c>
      <c r="E5" s="189"/>
      <c r="F5" s="190" t="s">
        <v>304</v>
      </c>
    </row>
    <row r="6" spans="1:6" ht="37.5" customHeight="1">
      <c r="A6" s="191" t="s">
        <v>308</v>
      </c>
      <c r="B6" s="186" t="str">
        <f>CONCATENATE(DATA1)</f>
        <v>01.10.2013</v>
      </c>
      <c r="C6" s="187" t="e">
        <f t="shared" si="0"/>
        <v>#NAME?</v>
      </c>
      <c r="D6" s="188"/>
      <c r="E6" s="189"/>
      <c r="F6" s="190" t="s">
        <v>309</v>
      </c>
    </row>
    <row r="7" spans="1:6" ht="37.5" customHeight="1">
      <c r="A7" s="185" t="s">
        <v>310</v>
      </c>
      <c r="B7" s="186" t="str">
        <f>CONCATENATE(ПрПер)</f>
        <v>15</v>
      </c>
      <c r="C7" s="187" t="e">
        <f t="shared" si="0"/>
        <v>#NAME?</v>
      </c>
      <c r="D7" s="192" t="s">
        <v>311</v>
      </c>
      <c r="E7" s="189" t="s">
        <v>312</v>
      </c>
      <c r="F7" s="190" t="s">
        <v>304</v>
      </c>
    </row>
    <row r="8" spans="1:6" ht="37.5" customHeight="1">
      <c r="A8" s="185" t="s">
        <v>313</v>
      </c>
      <c r="B8" s="186" t="str">
        <f>CONCATENATE(OKATO)</f>
        <v>75458000000</v>
      </c>
      <c r="C8" s="187" t="e">
        <f t="shared" si="0"/>
        <v>#NAME?</v>
      </c>
      <c r="D8" s="188"/>
      <c r="E8" s="189" t="s">
        <v>314</v>
      </c>
      <c r="F8" s="190" t="s">
        <v>304</v>
      </c>
    </row>
    <row r="9" spans="1:6" ht="37.5" customHeight="1">
      <c r="A9" s="185" t="s">
        <v>315</v>
      </c>
      <c r="B9" s="186" t="str">
        <f>CONCATENATE(BUDGET1_2011)</f>
        <v>75458000000</v>
      </c>
      <c r="C9" s="187" t="e">
        <f t="shared" si="0"/>
        <v>#NAME?</v>
      </c>
      <c r="D9" s="188"/>
      <c r="E9" s="189" t="s">
        <v>314</v>
      </c>
      <c r="F9" s="190" t="s">
        <v>304</v>
      </c>
    </row>
    <row r="10" spans="1:6" ht="37.5" customHeight="1">
      <c r="A10" s="185" t="s">
        <v>316</v>
      </c>
      <c r="B10" s="186">
        <f>CONCATENATE(BUDGET2_2011)</f>
      </c>
      <c r="C10" s="187" t="e">
        <f t="shared" si="0"/>
        <v>#NAME?</v>
      </c>
      <c r="D10" s="188"/>
      <c r="E10" s="189" t="s">
        <v>317</v>
      </c>
      <c r="F10" s="190" t="s">
        <v>304</v>
      </c>
    </row>
    <row r="11" spans="1:6" ht="37.5" customHeight="1">
      <c r="A11" s="193" t="s">
        <v>217</v>
      </c>
      <c r="B11" s="186" t="str">
        <f>CONCATENATE(VFIN)</f>
        <v>ЦЕЛИВАЯ СУБСИДИЯ НА ИНЫЕ ЦЕЛИ </v>
      </c>
      <c r="C11" s="187" t="e">
        <f t="shared" si="0"/>
        <v>#NAME?</v>
      </c>
      <c r="D11" s="188"/>
      <c r="E11" s="189"/>
      <c r="F11" s="190" t="s">
        <v>309</v>
      </c>
    </row>
    <row r="12" spans="1:6" ht="37.5" customHeight="1">
      <c r="A12" s="193" t="s">
        <v>318</v>
      </c>
      <c r="B12" s="186" t="str">
        <f>CONCATENATE(VFINOKATO)</f>
        <v>5</v>
      </c>
      <c r="C12" s="187" t="e">
        <f t="shared" si="0"/>
        <v>#NAME?</v>
      </c>
      <c r="D12" s="188"/>
      <c r="E12" s="189" t="s">
        <v>319</v>
      </c>
      <c r="F12" s="190" t="s">
        <v>304</v>
      </c>
    </row>
    <row r="13" spans="1:6" ht="37.5" customHeight="1">
      <c r="A13" s="194" t="s">
        <v>52</v>
      </c>
      <c r="B13" s="186" t="str">
        <f>CONCATENATE(PUCHBK)</f>
        <v>441</v>
      </c>
      <c r="C13" s="187" t="e">
        <f t="shared" si="0"/>
        <v>#NAME?</v>
      </c>
      <c r="D13" s="188"/>
      <c r="E13" s="189" t="s">
        <v>320</v>
      </c>
      <c r="F13" s="190" t="s">
        <v>304</v>
      </c>
    </row>
    <row r="14" spans="1:6" ht="37.5" customHeight="1">
      <c r="A14" s="191" t="s">
        <v>321</v>
      </c>
      <c r="B14" s="186" t="str">
        <f>CONCATENATE(ORG_FULLNAME)</f>
        <v>МОУ начальная общеобразовательная школа № 11</v>
      </c>
      <c r="C14" s="187" t="e">
        <f t="shared" si="0"/>
        <v>#NAME?</v>
      </c>
      <c r="D14" s="188"/>
      <c r="E14" s="189"/>
      <c r="F14" s="190" t="s">
        <v>304</v>
      </c>
    </row>
    <row r="15" spans="1:6" ht="37.5" customHeight="1">
      <c r="A15" s="191" t="s">
        <v>322</v>
      </c>
      <c r="B15" s="186" t="str">
        <f>CONCATENATE(ORG_SHORTNAME)</f>
        <v>школа 11</v>
      </c>
      <c r="C15" s="187" t="e">
        <f t="shared" si="0"/>
        <v>#NAME?</v>
      </c>
      <c r="D15" s="188"/>
      <c r="E15" s="189" t="s">
        <v>323</v>
      </c>
      <c r="F15" s="190" t="s">
        <v>304</v>
      </c>
    </row>
    <row r="16" spans="1:6" ht="37.5" customHeight="1">
      <c r="A16" s="191" t="s">
        <v>324</v>
      </c>
      <c r="B16" s="186" t="str">
        <f>CONCATENATE(ИНН)</f>
        <v>7420007869</v>
      </c>
      <c r="C16" s="187" t="e">
        <f t="shared" si="0"/>
        <v>#NAME?</v>
      </c>
      <c r="D16" s="188"/>
      <c r="E16" s="189" t="s">
        <v>325</v>
      </c>
      <c r="F16" s="190" t="s">
        <v>304</v>
      </c>
    </row>
    <row r="17" spans="1:6" ht="37.5" customHeight="1">
      <c r="A17" s="191" t="s">
        <v>326</v>
      </c>
      <c r="B17" s="186">
        <f>CONCATENATE(КПП)</f>
      </c>
      <c r="C17" s="187" t="e">
        <f t="shared" si="0"/>
        <v>#NAME?</v>
      </c>
      <c r="D17" s="188"/>
      <c r="E17" s="189" t="s">
        <v>327</v>
      </c>
      <c r="F17" s="190" t="s">
        <v>304</v>
      </c>
    </row>
    <row r="18" spans="1:6" ht="37.5" customHeight="1">
      <c r="A18" s="191" t="s">
        <v>328</v>
      </c>
      <c r="B18" s="186" t="str">
        <f>CONCATENATE(OKEI)</f>
        <v>383</v>
      </c>
      <c r="C18" s="187" t="e">
        <f t="shared" si="0"/>
        <v>#NAME?</v>
      </c>
      <c r="D18" s="188"/>
      <c r="E18" s="189"/>
      <c r="F18" s="190" t="s">
        <v>304</v>
      </c>
    </row>
    <row r="19" spans="1:6" ht="37.5" customHeight="1">
      <c r="A19" s="191" t="s">
        <v>329</v>
      </c>
      <c r="B19" s="186" t="str">
        <f>CONCATENATE(OKPO)</f>
        <v>70815815</v>
      </c>
      <c r="C19" s="187" t="e">
        <f t="shared" si="0"/>
        <v>#NAME?</v>
      </c>
      <c r="D19" s="188"/>
      <c r="E19" s="189" t="s">
        <v>317</v>
      </c>
      <c r="F19" s="190" t="s">
        <v>304</v>
      </c>
    </row>
    <row r="20" spans="1:6" ht="37.5" customHeight="1">
      <c r="A20" s="191" t="s">
        <v>330</v>
      </c>
      <c r="B20" s="186">
        <f>CONCATENATE(КОДУБП)</f>
      </c>
      <c r="C20" s="187" t="e">
        <f t="shared" si="0"/>
        <v>#NAME?</v>
      </c>
      <c r="D20" s="188"/>
      <c r="E20" s="189" t="s">
        <v>331</v>
      </c>
      <c r="F20" s="190" t="s">
        <v>304</v>
      </c>
    </row>
    <row r="21" spans="1:6" ht="37.5" customHeight="1">
      <c r="A21" s="194"/>
      <c r="B21" s="195"/>
      <c r="C21" s="187" t="e">
        <f t="shared" si="0"/>
        <v>#NAME?</v>
      </c>
      <c r="D21" s="188"/>
      <c r="E21" s="189"/>
      <c r="F21" s="190"/>
    </row>
    <row r="22" spans="1:6" ht="37.5" customHeight="1">
      <c r="A22" s="191"/>
      <c r="B22" s="195"/>
      <c r="C22" s="187" t="e">
        <f t="shared" si="0"/>
        <v>#NAME?</v>
      </c>
      <c r="D22" s="188"/>
      <c r="E22" s="189"/>
      <c r="F22" s="190"/>
    </row>
    <row r="23" spans="1:6" ht="37.5" customHeight="1">
      <c r="A23" s="194"/>
      <c r="B23" s="195"/>
      <c r="C23" s="187" t="e">
        <f t="shared" si="0"/>
        <v>#NAME?</v>
      </c>
      <c r="D23" s="188"/>
      <c r="E23" s="189"/>
      <c r="F23" s="190"/>
    </row>
    <row r="24" spans="1:6" ht="37.5" customHeight="1">
      <c r="A24" s="194"/>
      <c r="B24" s="195"/>
      <c r="C24" s="187" t="e">
        <f t="shared" si="0"/>
        <v>#NAME?</v>
      </c>
      <c r="D24" s="188"/>
      <c r="E24" s="189"/>
      <c r="F24" s="190"/>
    </row>
    <row r="25" spans="1:6" ht="37.5" customHeight="1">
      <c r="A25" s="194"/>
      <c r="B25" s="195"/>
      <c r="C25" s="187" t="e">
        <f t="shared" si="0"/>
        <v>#NAME?</v>
      </c>
      <c r="D25" s="188"/>
      <c r="E25" s="189"/>
      <c r="F25" s="190"/>
    </row>
    <row r="26" spans="1:6" ht="37.5" customHeight="1">
      <c r="A26" s="194"/>
      <c r="B26" s="196"/>
      <c r="C26" s="187" t="e">
        <f t="shared" si="0"/>
        <v>#NAME?</v>
      </c>
      <c r="D26" s="188"/>
      <c r="E26" s="189"/>
      <c r="F26" s="190"/>
    </row>
    <row r="27" spans="1:6" ht="37.5" customHeight="1">
      <c r="A27" s="194"/>
      <c r="B27" s="196"/>
      <c r="C27" s="187" t="e">
        <f t="shared" si="0"/>
        <v>#NAME?</v>
      </c>
      <c r="D27" s="188"/>
      <c r="E27" s="189"/>
      <c r="F27" s="190"/>
    </row>
    <row r="28" spans="1:6" ht="37.5" customHeight="1">
      <c r="A28" s="197"/>
      <c r="B28" s="196"/>
      <c r="C28" s="187" t="e">
        <f t="shared" si="0"/>
        <v>#NAME?</v>
      </c>
      <c r="D28" s="188"/>
      <c r="E28" s="189"/>
      <c r="F28" s="190"/>
    </row>
    <row r="29" spans="1:6" ht="37.5" customHeight="1">
      <c r="A29" s="197"/>
      <c r="B29" s="196"/>
      <c r="C29" s="187" t="e">
        <f t="shared" si="0"/>
        <v>#NAME?</v>
      </c>
      <c r="D29" s="188"/>
      <c r="E29" s="189"/>
      <c r="F29" s="190"/>
    </row>
    <row r="30" spans="1:6" ht="37.5" customHeight="1">
      <c r="A30" s="197"/>
      <c r="B30" s="196"/>
      <c r="C30" s="187" t="e">
        <f t="shared" si="0"/>
        <v>#NAME?</v>
      </c>
      <c r="D30" s="188"/>
      <c r="E30" s="189"/>
      <c r="F30" s="190"/>
    </row>
    <row r="31" spans="1:6" ht="37.5" customHeight="1">
      <c r="A31" s="197"/>
      <c r="B31" s="196"/>
      <c r="C31" s="187" t="e">
        <f t="shared" si="0"/>
        <v>#NAME?</v>
      </c>
      <c r="D31" s="188"/>
      <c r="E31" s="189"/>
      <c r="F31" s="190"/>
    </row>
    <row r="32" spans="1:6" ht="37.5" customHeight="1">
      <c r="A32" s="197"/>
      <c r="B32" s="196"/>
      <c r="C32" s="187" t="e">
        <f t="shared" si="0"/>
        <v>#NAME?</v>
      </c>
      <c r="D32" s="188"/>
      <c r="E32" s="189"/>
      <c r="F32" s="190"/>
    </row>
    <row r="33" spans="1:6" ht="37.5" customHeight="1">
      <c r="A33" s="198"/>
      <c r="B33" s="199"/>
      <c r="C33" s="187" t="e">
        <f t="shared" si="0"/>
        <v>#NAME?</v>
      </c>
      <c r="D33" s="200"/>
      <c r="E33" s="201"/>
      <c r="F33" s="20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Natasha</cp:lastModifiedBy>
  <cp:lastPrinted>2013-10-04T03:35:45Z</cp:lastPrinted>
  <dcterms:created xsi:type="dcterms:W3CDTF">1999-06-18T11:49:53Z</dcterms:created>
  <dcterms:modified xsi:type="dcterms:W3CDTF">2013-10-04T03:36:09Z</dcterms:modified>
  <cp:category/>
  <cp:version/>
  <cp:contentType/>
  <cp:contentStatus/>
</cp:coreProperties>
</file>